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@new web muse\assets\"/>
    </mc:Choice>
  </mc:AlternateContent>
  <xr:revisionPtr revIDLastSave="0" documentId="8_{AE3C75FD-4ADE-4C4A-93D7-68178BC970AD}" xr6:coauthVersionLast="40" xr6:coauthVersionMax="40" xr10:uidLastSave="{00000000-0000-0000-0000-000000000000}"/>
  <bookViews>
    <workbookView xWindow="-108" yWindow="-108" windowWidth="23256" windowHeight="12576" tabRatio="860" xr2:uid="{00000000-000D-0000-FFFF-FFFF00000000}"/>
  </bookViews>
  <sheets>
    <sheet name="Item 3 Electricity " sheetId="3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b">#N/A</definedName>
    <definedName name="\c">#REF!</definedName>
    <definedName name="\d">'[1]SAN REDUCED 1'!#REF!</definedName>
    <definedName name="\e">#N/A</definedName>
    <definedName name="\h">#REF!</definedName>
    <definedName name="\l">#REF!</definedName>
    <definedName name="\p">#N/A</definedName>
    <definedName name="\q">#N/A</definedName>
    <definedName name="\w">#N/A</definedName>
    <definedName name="\z">#N/A</definedName>
    <definedName name="_10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20">#REF!</definedName>
    <definedName name="_4.0___M_E_COST_BREAKDOWN">#REF!</definedName>
    <definedName name="_a">#REF!</definedName>
    <definedName name="_a___0">#REF!</definedName>
    <definedName name="_a___4">#REF!</definedName>
    <definedName name="_b">#N/A</definedName>
    <definedName name="_c">#REF!</definedName>
    <definedName name="_c___0">#REF!</definedName>
    <definedName name="_c___4">#REF!</definedName>
    <definedName name="_e">#N/A</definedName>
    <definedName name="_p">#N/A</definedName>
    <definedName name="_q">#N/A</definedName>
    <definedName name="_TP2">#REF!</definedName>
    <definedName name="_w">#N/A</definedName>
    <definedName name="_z">#N/A</definedName>
    <definedName name="a">#REF!</definedName>
    <definedName name="aaaa">#REF!</definedName>
    <definedName name="AccessDatabase" hidden="1">"C:\My Documents\tippaporn\MAT PRICE.mdb"</definedName>
    <definedName name="BEGIN">#REF!</definedName>
    <definedName name="BIGC" hidden="1">{#N/A,#N/A,TRUE,"Str.";#N/A,#N/A,TRUE,"Steel &amp; Roof";#N/A,#N/A,TRUE,"Arc.";#N/A,#N/A,TRUE,"Preliminary";#N/A,#N/A,TRUE,"Sum_Prelim"}</definedName>
    <definedName name="Button_1">"MAT_PRICE_Sheet1_List"</definedName>
    <definedName name="cost_lab">#REF!</definedName>
    <definedName name="cost_mat">#REF!</definedName>
    <definedName name="e">#REF!</definedName>
    <definedName name="eec">#REF!</definedName>
    <definedName name="ELEMENT__Sanitary_System">#REF!</definedName>
    <definedName name="F">#REF!</definedName>
    <definedName name="fa">#REF!</definedName>
    <definedName name="FACTOR">#REF!</definedName>
    <definedName name="fgff" hidden="1">{#N/A,#N/A,TRUE,"SUM";#N/A,#N/A,TRUE,"EE";#N/A,#N/A,TRUE,"AC";#N/A,#N/A,TRUE,"SN"}</definedName>
    <definedName name="Formula">#REF!</definedName>
    <definedName name="g">#REF!</definedName>
    <definedName name="gg">#REF!</definedName>
    <definedName name="ggg" hidden="1">{#N/A,#N/A,TRUE,"SUM";#N/A,#N/A,TRUE,"EE";#N/A,#N/A,TRUE,"AC";#N/A,#N/A,TRUE,"SN"}</definedName>
    <definedName name="ie">#REF!</definedName>
    <definedName name="KOUNT">#REF!</definedName>
    <definedName name="l">#REF!</definedName>
    <definedName name="L_UNIT">#REF!</definedName>
    <definedName name="M_UNIT">#REF!</definedName>
    <definedName name="Meinhardt__Thailand__Ltd.">#REF!</definedName>
    <definedName name="MP">#REF!</definedName>
    <definedName name="no.3">#REF!</definedName>
    <definedName name="NUMBER">#REF!</definedName>
    <definedName name="P">#REF!</definedName>
    <definedName name="PART">[2]Sheet1!#REF!</definedName>
    <definedName name="PRINT">#REF!</definedName>
    <definedName name="_xlnm.Print_Area">#REF!</definedName>
    <definedName name="Print_Area_MI">#REF!</definedName>
    <definedName name="Print_Area_MI___0">#REF!</definedName>
    <definedName name="Print_Area_MI___4">#REF!</definedName>
    <definedName name="_xlnm.Print_Titles" localSheetId="0">'Item 3 Electricity '!$1:$7</definedName>
    <definedName name="_xlnm.Print_Titles">[3]splinkler!$A$1:$IV$6</definedName>
    <definedName name="Print_Titles_MI">#REF!</definedName>
    <definedName name="Print_Titles_MI___4">#REF!</definedName>
    <definedName name="PROJECT_NAME____Capsugel_Relocation_Project">#REF!</definedName>
    <definedName name="q_ty">#REF!</definedName>
    <definedName name="qty">#REF!</definedName>
    <definedName name="R_UNIT">#REF!</definedName>
    <definedName name="resource">'[4]Bill No. 2 - Carpark'!$A$1:$C$97</definedName>
    <definedName name="ResPricing">#REF!</definedName>
    <definedName name="RNAME">#REF!</definedName>
    <definedName name="ROUND">#REF!</definedName>
    <definedName name="S">#REF!</definedName>
    <definedName name="SAVE">#REF!</definedName>
    <definedName name="sf">#REF!</definedName>
    <definedName name="START2">#REF!</definedName>
    <definedName name="T.">#N/A</definedName>
    <definedName name="T_">#N/A</definedName>
    <definedName name="TOTAL">#REF!</definedName>
    <definedName name="total_lab">#REF!</definedName>
    <definedName name="total_mat">#REF!</definedName>
    <definedName name="Total3">#REF!</definedName>
    <definedName name="U_lab">#REF!</definedName>
    <definedName name="U_mat">#REF!</definedName>
    <definedName name="unit_lab">#REF!</definedName>
    <definedName name="unit_mat">#REF!</definedName>
    <definedName name="unit_total">#REF!</definedName>
    <definedName name="wrn.A." hidden="1">{#N/A,#N/A,TRUE,"SUM";#N/A,#N/A,TRUE,"EE";#N/A,#N/A,TRUE,"AC";#N/A,#N/A,TRUE,"SN"}</definedName>
    <definedName name="wrn.BILLS._.OF._.QUANTITY." hidden="1">{#N/A,#N/A,TRUE,"Str.";#N/A,#N/A,TRUE,"Steel &amp; Roof";#N/A,#N/A,TRUE,"Arc.";#N/A,#N/A,TRUE,"Preliminary";#N/A,#N/A,TRUE,"Sum_Prelim"}</definedName>
  </definedNames>
  <calcPr calcId="181029"/>
</workbook>
</file>

<file path=xl/calcChain.xml><?xml version="1.0" encoding="utf-8"?>
<calcChain xmlns="http://schemas.openxmlformats.org/spreadsheetml/2006/main">
  <c r="H148" i="3" l="1"/>
  <c r="F148" i="3"/>
  <c r="H250" i="3"/>
  <c r="I250" i="3" s="1"/>
  <c r="F250" i="3"/>
  <c r="H249" i="3"/>
  <c r="I249" i="3" s="1"/>
  <c r="F249" i="3"/>
  <c r="H248" i="3"/>
  <c r="I248" i="3" s="1"/>
  <c r="F248" i="3"/>
  <c r="H247" i="3"/>
  <c r="I247" i="3" s="1"/>
  <c r="F247" i="3"/>
  <c r="H246" i="3"/>
  <c r="I246" i="3" s="1"/>
  <c r="F246" i="3"/>
  <c r="H245" i="3"/>
  <c r="F245" i="3"/>
  <c r="H244" i="3"/>
  <c r="H252" i="3" s="1"/>
  <c r="F244" i="3"/>
  <c r="F252" i="3" s="1"/>
  <c r="H243" i="3"/>
  <c r="I243" i="3" s="1"/>
  <c r="F243" i="3"/>
  <c r="I239" i="3"/>
  <c r="H239" i="3"/>
  <c r="F239" i="3"/>
  <c r="H238" i="3"/>
  <c r="F238" i="3"/>
  <c r="H237" i="3"/>
  <c r="I237" i="3" s="1"/>
  <c r="F237" i="3"/>
  <c r="H236" i="3"/>
  <c r="F236" i="3"/>
  <c r="H235" i="3"/>
  <c r="I235" i="3" s="1"/>
  <c r="F235" i="3"/>
  <c r="H234" i="3"/>
  <c r="F234" i="3"/>
  <c r="H233" i="3"/>
  <c r="F233" i="3"/>
  <c r="H232" i="3"/>
  <c r="F232" i="3"/>
  <c r="H228" i="3"/>
  <c r="F228" i="3"/>
  <c r="H227" i="3"/>
  <c r="I227" i="3" s="1"/>
  <c r="F227" i="3"/>
  <c r="H226" i="3"/>
  <c r="F226" i="3"/>
  <c r="H225" i="3"/>
  <c r="F225" i="3"/>
  <c r="H224" i="3"/>
  <c r="F224" i="3"/>
  <c r="H223" i="3"/>
  <c r="F223" i="3"/>
  <c r="H222" i="3"/>
  <c r="F222" i="3"/>
  <c r="H221" i="3"/>
  <c r="F221" i="3"/>
  <c r="H217" i="3"/>
  <c r="F217" i="3"/>
  <c r="H216" i="3"/>
  <c r="F216" i="3"/>
  <c r="H215" i="3"/>
  <c r="F215" i="3"/>
  <c r="H214" i="3"/>
  <c r="F214" i="3"/>
  <c r="H213" i="3"/>
  <c r="F213" i="3"/>
  <c r="H212" i="3"/>
  <c r="F212" i="3"/>
  <c r="H211" i="3"/>
  <c r="F211" i="3"/>
  <c r="H210" i="3"/>
  <c r="F210" i="3"/>
  <c r="H209" i="3"/>
  <c r="F209" i="3"/>
  <c r="H208" i="3"/>
  <c r="F208" i="3"/>
  <c r="H207" i="3"/>
  <c r="F207" i="3"/>
  <c r="E152" i="3"/>
  <c r="H145" i="3"/>
  <c r="F145" i="3"/>
  <c r="H158" i="3"/>
  <c r="F158" i="3"/>
  <c r="H114" i="3"/>
  <c r="F114" i="3"/>
  <c r="H112" i="3"/>
  <c r="F112" i="3"/>
  <c r="H113" i="3"/>
  <c r="F113" i="3"/>
  <c r="I225" i="3" l="1"/>
  <c r="I232" i="3"/>
  <c r="I233" i="3"/>
  <c r="H241" i="3"/>
  <c r="I148" i="3"/>
  <c r="I216" i="3"/>
  <c r="I221" i="3"/>
  <c r="I234" i="3"/>
  <c r="I241" i="3" s="1"/>
  <c r="I236" i="3"/>
  <c r="I238" i="3"/>
  <c r="I223" i="3"/>
  <c r="I245" i="3"/>
  <c r="I228" i="3"/>
  <c r="I244" i="3"/>
  <c r="I252" i="3" s="1"/>
  <c r="F241" i="3"/>
  <c r="F230" i="3"/>
  <c r="I226" i="3"/>
  <c r="I211" i="3"/>
  <c r="H230" i="3"/>
  <c r="I224" i="3"/>
  <c r="I207" i="3"/>
  <c r="I209" i="3"/>
  <c r="I215" i="3"/>
  <c r="H219" i="3"/>
  <c r="I222" i="3"/>
  <c r="I217" i="3"/>
  <c r="I214" i="3"/>
  <c r="I208" i="3"/>
  <c r="I212" i="3"/>
  <c r="I213" i="3"/>
  <c r="I210" i="3"/>
  <c r="F219" i="3"/>
  <c r="I145" i="3"/>
  <c r="I158" i="3"/>
  <c r="I112" i="3"/>
  <c r="I113" i="3"/>
  <c r="I114" i="3"/>
  <c r="I230" i="3" l="1"/>
  <c r="I219" i="3"/>
  <c r="H106" i="3" l="1"/>
  <c r="F106" i="3"/>
  <c r="H80" i="3"/>
  <c r="F80" i="3"/>
  <c r="H79" i="3"/>
  <c r="F79" i="3"/>
  <c r="H78" i="3"/>
  <c r="F78" i="3"/>
  <c r="H77" i="3"/>
  <c r="F77" i="3"/>
  <c r="H76" i="3"/>
  <c r="F76" i="3"/>
  <c r="H75" i="3"/>
  <c r="F75" i="3"/>
  <c r="H153" i="3"/>
  <c r="I106" i="3" l="1"/>
  <c r="F153" i="3"/>
  <c r="I153" i="3" s="1"/>
  <c r="I76" i="3"/>
  <c r="I78" i="3"/>
  <c r="I75" i="3"/>
  <c r="I79" i="3"/>
  <c r="I77" i="3"/>
  <c r="I80" i="3"/>
  <c r="H55" i="3"/>
  <c r="F55" i="3"/>
  <c r="I55" i="3" l="1"/>
  <c r="H202" i="3"/>
  <c r="F202" i="3"/>
  <c r="H201" i="3"/>
  <c r="F201" i="3"/>
  <c r="H200" i="3"/>
  <c r="F200" i="3"/>
  <c r="H199" i="3"/>
  <c r="F199" i="3"/>
  <c r="H198" i="3"/>
  <c r="F198" i="3"/>
  <c r="F193" i="3"/>
  <c r="H193" i="3"/>
  <c r="F194" i="3"/>
  <c r="H194" i="3"/>
  <c r="F195" i="3"/>
  <c r="H195" i="3"/>
  <c r="F196" i="3"/>
  <c r="H196" i="3"/>
  <c r="F197" i="3"/>
  <c r="H197" i="3"/>
  <c r="H188" i="3"/>
  <c r="F188" i="3"/>
  <c r="H187" i="3"/>
  <c r="F187" i="3"/>
  <c r="H186" i="3"/>
  <c r="F186" i="3"/>
  <c r="H185" i="3"/>
  <c r="F185" i="3"/>
  <c r="H184" i="3"/>
  <c r="F184" i="3"/>
  <c r="H183" i="3"/>
  <c r="F183" i="3"/>
  <c r="H182" i="3"/>
  <c r="F182" i="3"/>
  <c r="H181" i="3"/>
  <c r="F181" i="3"/>
  <c r="H180" i="3"/>
  <c r="F180" i="3"/>
  <c r="F162" i="3"/>
  <c r="I197" i="3" l="1"/>
  <c r="I200" i="3"/>
  <c r="I202" i="3"/>
  <c r="I199" i="3"/>
  <c r="I198" i="3"/>
  <c r="I196" i="3"/>
  <c r="I195" i="3"/>
  <c r="I193" i="3"/>
  <c r="I201" i="3"/>
  <c r="I181" i="3"/>
  <c r="I183" i="3"/>
  <c r="I194" i="3"/>
  <c r="I188" i="3"/>
  <c r="I187" i="3"/>
  <c r="I185" i="3"/>
  <c r="I180" i="3"/>
  <c r="I182" i="3"/>
  <c r="I184" i="3"/>
  <c r="I186" i="3"/>
  <c r="F152" i="3" l="1"/>
  <c r="H152" i="3"/>
  <c r="F154" i="3"/>
  <c r="H154" i="3"/>
  <c r="F150" i="3"/>
  <c r="H150" i="3"/>
  <c r="F141" i="3"/>
  <c r="H141" i="3"/>
  <c r="F142" i="3"/>
  <c r="H142" i="3"/>
  <c r="F143" i="3"/>
  <c r="H143" i="3"/>
  <c r="F144" i="3"/>
  <c r="H144" i="3"/>
  <c r="F146" i="3"/>
  <c r="H146" i="3"/>
  <c r="F147" i="3"/>
  <c r="H147" i="3"/>
  <c r="F133" i="3"/>
  <c r="H133" i="3"/>
  <c r="F134" i="3"/>
  <c r="H134" i="3"/>
  <c r="H108" i="3"/>
  <c r="F108" i="3"/>
  <c r="H107" i="3"/>
  <c r="F107" i="3"/>
  <c r="H105" i="3"/>
  <c r="F105" i="3"/>
  <c r="H104" i="3"/>
  <c r="F104" i="3"/>
  <c r="H103" i="3"/>
  <c r="F103" i="3"/>
  <c r="H102" i="3"/>
  <c r="F102" i="3"/>
  <c r="H101" i="3"/>
  <c r="F101" i="3"/>
  <c r="H100" i="3"/>
  <c r="F100" i="3"/>
  <c r="H64" i="3"/>
  <c r="F64" i="3"/>
  <c r="H54" i="3"/>
  <c r="F54" i="3"/>
  <c r="H53" i="3"/>
  <c r="F53" i="3"/>
  <c r="H45" i="3"/>
  <c r="F45" i="3"/>
  <c r="H44" i="3"/>
  <c r="F44" i="3"/>
  <c r="H43" i="3"/>
  <c r="F43" i="3"/>
  <c r="H27" i="3"/>
  <c r="H34" i="3" s="1"/>
  <c r="F27" i="3"/>
  <c r="F34" i="3" s="1"/>
  <c r="I154" i="3" l="1"/>
  <c r="I142" i="3"/>
  <c r="I150" i="3"/>
  <c r="I107" i="3"/>
  <c r="I152" i="3"/>
  <c r="I147" i="3"/>
  <c r="I146" i="3"/>
  <c r="I144" i="3"/>
  <c r="I143" i="3"/>
  <c r="I141" i="3"/>
  <c r="I134" i="3"/>
  <c r="I133" i="3"/>
  <c r="I105" i="3"/>
  <c r="I103" i="3"/>
  <c r="I101" i="3"/>
  <c r="I102" i="3"/>
  <c r="I54" i="3"/>
  <c r="I100" i="3"/>
  <c r="I108" i="3"/>
  <c r="I104" i="3"/>
  <c r="I27" i="3"/>
  <c r="I34" i="3" s="1"/>
  <c r="I9" i="3" s="1"/>
  <c r="I43" i="3"/>
  <c r="I64" i="3"/>
  <c r="I53" i="3"/>
  <c r="I44" i="3"/>
  <c r="I45" i="3"/>
  <c r="F84" i="3" l="1"/>
  <c r="H84" i="3"/>
  <c r="I84" i="3" l="1"/>
  <c r="H203" i="3" l="1"/>
  <c r="F203" i="3"/>
  <c r="H192" i="3"/>
  <c r="F192" i="3"/>
  <c r="H179" i="3"/>
  <c r="F179" i="3"/>
  <c r="H178" i="3"/>
  <c r="F178" i="3"/>
  <c r="H177" i="3"/>
  <c r="F177" i="3"/>
  <c r="H176" i="3"/>
  <c r="F176" i="3"/>
  <c r="H175" i="3"/>
  <c r="F175" i="3"/>
  <c r="H174" i="3"/>
  <c r="F174" i="3"/>
  <c r="H173" i="3"/>
  <c r="F173" i="3"/>
  <c r="H167" i="3"/>
  <c r="F167" i="3"/>
  <c r="H166" i="3"/>
  <c r="F166" i="3"/>
  <c r="H165" i="3"/>
  <c r="F165" i="3"/>
  <c r="H164" i="3"/>
  <c r="F164" i="3"/>
  <c r="H163" i="3"/>
  <c r="F163" i="3"/>
  <c r="H162" i="3"/>
  <c r="I162" i="3" s="1"/>
  <c r="H161" i="3"/>
  <c r="F161" i="3"/>
  <c r="H160" i="3"/>
  <c r="F160" i="3"/>
  <c r="H159" i="3"/>
  <c r="F159" i="3"/>
  <c r="H149" i="3"/>
  <c r="F149" i="3"/>
  <c r="H140" i="3"/>
  <c r="F140" i="3"/>
  <c r="H139" i="3"/>
  <c r="F139" i="3"/>
  <c r="H130" i="3"/>
  <c r="F130" i="3"/>
  <c r="H129" i="3"/>
  <c r="F129" i="3"/>
  <c r="H128" i="3"/>
  <c r="F128" i="3"/>
  <c r="H127" i="3"/>
  <c r="F127" i="3"/>
  <c r="H126" i="3"/>
  <c r="F126" i="3"/>
  <c r="H125" i="3"/>
  <c r="F125" i="3"/>
  <c r="H124" i="3"/>
  <c r="F124" i="3"/>
  <c r="H118" i="3"/>
  <c r="F118" i="3"/>
  <c r="H117" i="3"/>
  <c r="F117" i="3"/>
  <c r="H116" i="3"/>
  <c r="F116" i="3"/>
  <c r="H115" i="3"/>
  <c r="F115" i="3"/>
  <c r="H99" i="3"/>
  <c r="F99" i="3"/>
  <c r="F98" i="3"/>
  <c r="H97" i="3"/>
  <c r="F97" i="3"/>
  <c r="H96" i="3"/>
  <c r="F96" i="3"/>
  <c r="H95" i="3"/>
  <c r="F95" i="3"/>
  <c r="H94" i="3"/>
  <c r="F94" i="3"/>
  <c r="F93" i="3"/>
  <c r="H92" i="3"/>
  <c r="F92" i="3"/>
  <c r="H91" i="3"/>
  <c r="F91" i="3"/>
  <c r="H90" i="3"/>
  <c r="F90" i="3"/>
  <c r="H89" i="3"/>
  <c r="F89" i="3"/>
  <c r="F88" i="3"/>
  <c r="H83" i="3"/>
  <c r="H82" i="3"/>
  <c r="F82" i="3"/>
  <c r="H81" i="3"/>
  <c r="F81" i="3"/>
  <c r="H74" i="3"/>
  <c r="F74" i="3"/>
  <c r="F73" i="3"/>
  <c r="H72" i="3"/>
  <c r="F72" i="3"/>
  <c r="H71" i="3"/>
  <c r="F71" i="3"/>
  <c r="H70" i="3"/>
  <c r="F70" i="3"/>
  <c r="H69" i="3"/>
  <c r="F69" i="3"/>
  <c r="H68" i="3"/>
  <c r="F68" i="3"/>
  <c r="H42" i="3"/>
  <c r="F42" i="3"/>
  <c r="H41" i="3"/>
  <c r="F41" i="3"/>
  <c r="H40" i="3"/>
  <c r="F40" i="3"/>
  <c r="H39" i="3"/>
  <c r="F39" i="3"/>
  <c r="H38" i="3"/>
  <c r="F38" i="3"/>
  <c r="H37" i="3"/>
  <c r="F37" i="3"/>
  <c r="F205" i="3" l="1"/>
  <c r="F19" i="3" s="1"/>
  <c r="H205" i="3"/>
  <c r="H19" i="3" s="1"/>
  <c r="F190" i="3"/>
  <c r="F18" i="3" s="1"/>
  <c r="H190" i="3"/>
  <c r="H18" i="3" s="1"/>
  <c r="F66" i="3"/>
  <c r="F10" i="3" s="1"/>
  <c r="F120" i="3"/>
  <c r="F13" i="3" s="1"/>
  <c r="H120" i="3"/>
  <c r="F110" i="3"/>
  <c r="F12" i="3" s="1"/>
  <c r="H66" i="3"/>
  <c r="F9" i="3"/>
  <c r="I126" i="3"/>
  <c r="I161" i="3"/>
  <c r="I97" i="3"/>
  <c r="I118" i="3"/>
  <c r="I129" i="3"/>
  <c r="I165" i="3"/>
  <c r="I177" i="3"/>
  <c r="I125" i="3"/>
  <c r="I70" i="3"/>
  <c r="I81" i="3"/>
  <c r="I38" i="3"/>
  <c r="I42" i="3"/>
  <c r="I92" i="3"/>
  <c r="I179" i="3"/>
  <c r="I74" i="3"/>
  <c r="I173" i="3"/>
  <c r="I37" i="3"/>
  <c r="I39" i="3"/>
  <c r="I40" i="3"/>
  <c r="I94" i="3"/>
  <c r="I115" i="3"/>
  <c r="I130" i="3"/>
  <c r="I140" i="3"/>
  <c r="I160" i="3"/>
  <c r="I41" i="3"/>
  <c r="I69" i="3"/>
  <c r="I71" i="3"/>
  <c r="I89" i="3"/>
  <c r="I95" i="3"/>
  <c r="I178" i="3"/>
  <c r="I124" i="3"/>
  <c r="H73" i="3"/>
  <c r="I73" i="3" s="1"/>
  <c r="I82" i="3"/>
  <c r="I99" i="3"/>
  <c r="I116" i="3"/>
  <c r="I163" i="3"/>
  <c r="F168" i="3"/>
  <c r="F83" i="3"/>
  <c r="I83" i="3" s="1"/>
  <c r="I91" i="3"/>
  <c r="I164" i="3"/>
  <c r="I174" i="3"/>
  <c r="I68" i="3"/>
  <c r="H88" i="3"/>
  <c r="I127" i="3"/>
  <c r="I128" i="3"/>
  <c r="I139" i="3"/>
  <c r="I176" i="3"/>
  <c r="I72" i="3"/>
  <c r="I90" i="3"/>
  <c r="H93" i="3"/>
  <c r="I93" i="3" s="1"/>
  <c r="I96" i="3"/>
  <c r="I149" i="3"/>
  <c r="I159" i="3"/>
  <c r="I167" i="3"/>
  <c r="I175" i="3"/>
  <c r="I192" i="3"/>
  <c r="I203" i="3"/>
  <c r="I117" i="3"/>
  <c r="H9" i="3"/>
  <c r="H168" i="3"/>
  <c r="H98" i="3"/>
  <c r="I98" i="3" s="1"/>
  <c r="I166" i="3"/>
  <c r="I205" i="3" l="1"/>
  <c r="I19" i="3" s="1"/>
  <c r="I88" i="3"/>
  <c r="I110" i="3" s="1"/>
  <c r="I12" i="3" s="1"/>
  <c r="H110" i="3"/>
  <c r="F86" i="3"/>
  <c r="F11" i="3" s="1"/>
  <c r="H86" i="3"/>
  <c r="I66" i="3"/>
  <c r="I10" i="3" s="1"/>
  <c r="I190" i="3"/>
  <c r="I18" i="3" s="1"/>
  <c r="H132" i="3"/>
  <c r="I120" i="3"/>
  <c r="I13" i="3" s="1"/>
  <c r="I168" i="3"/>
  <c r="H10" i="3"/>
  <c r="F132" i="3"/>
  <c r="H131" i="3"/>
  <c r="H136" i="3" l="1"/>
  <c r="I86" i="3"/>
  <c r="I11" i="3" s="1"/>
  <c r="F131" i="3"/>
  <c r="I132" i="3"/>
  <c r="H12" i="3"/>
  <c r="H13" i="3"/>
  <c r="H169" i="3"/>
  <c r="H171" i="3" s="1"/>
  <c r="H11" i="3"/>
  <c r="H156" i="3" l="1"/>
  <c r="I131" i="3"/>
  <c r="I136" i="3" s="1"/>
  <c r="I14" i="3" s="1"/>
  <c r="F136" i="3"/>
  <c r="F14" i="3" s="1"/>
  <c r="F169" i="3"/>
  <c r="H14" i="3"/>
  <c r="I169" i="3" l="1"/>
  <c r="I171" i="3" s="1"/>
  <c r="I17" i="3" s="1"/>
  <c r="F171" i="3"/>
  <c r="F17" i="3" s="1"/>
  <c r="I156" i="3"/>
  <c r="I15" i="3" s="1"/>
  <c r="F156" i="3"/>
  <c r="F15" i="3" s="1"/>
  <c r="H17" i="3"/>
  <c r="H15" i="3"/>
  <c r="I23" i="3" l="1"/>
</calcChain>
</file>

<file path=xl/sharedStrings.xml><?xml version="1.0" encoding="utf-8"?>
<sst xmlns="http://schemas.openxmlformats.org/spreadsheetml/2006/main" count="407" uniqueCount="200">
  <si>
    <t>ชุด</t>
  </si>
  <si>
    <t>รวมค่าใช้จ่าย หมวดงานระบบไฟฟ้า และสื่อสารอาคาร</t>
  </si>
  <si>
    <t>หมวดงานงานระบบไฟฟ้าและสื่อสารอาคาร</t>
  </si>
  <si>
    <t>เหมา</t>
  </si>
  <si>
    <t xml:space="preserve"> </t>
  </si>
  <si>
    <t>หมวดงาน ระบบไฟฟ้าและสื่อสาร ( Electrical&amp;Communication Work )</t>
  </si>
  <si>
    <t>Item</t>
  </si>
  <si>
    <t>Description</t>
  </si>
  <si>
    <t>Sum</t>
  </si>
  <si>
    <t>Remark</t>
  </si>
  <si>
    <t xml:space="preserve"> BILL OF QUANTITY ( B.O.Q.)</t>
  </si>
  <si>
    <t>Amount</t>
  </si>
  <si>
    <t>Unit</t>
  </si>
  <si>
    <t>Material</t>
  </si>
  <si>
    <t>Labour</t>
  </si>
  <si>
    <t>@</t>
  </si>
  <si>
    <t>Electrical&amp;Communication Work</t>
  </si>
  <si>
    <t>เมตร</t>
  </si>
  <si>
    <t>ตัว</t>
  </si>
  <si>
    <t>ระบบไฟฟ้าแรงสูง และหม้อแปลง (HV System &amp; Transformer)</t>
  </si>
  <si>
    <t>ค่าใช้จ่ายส่วนการไฟฟ้า (PEA FEE)</t>
  </si>
  <si>
    <t>สายไฟฟ้าแรงสูง SAC  50 Sq.mm.</t>
  </si>
  <si>
    <t>นั่งร้านหม้อแปลง พร้อม อุปกรณ์ครบชุด</t>
  </si>
  <si>
    <t>Dropout Fuse</t>
  </si>
  <si>
    <t xml:space="preserve"> Lightning Arrester</t>
  </si>
  <si>
    <t>อุปกรณ์ประกอบ</t>
  </si>
  <si>
    <t>รวมค่าใช้จ่าย งานระบบไฟฟ้าแรงสูง และหม้อแปลง (HV System &amp; Transformer)</t>
  </si>
  <si>
    <t>By Owner</t>
  </si>
  <si>
    <t>ดำเนินการโดยการไฟฟ้าส่วนภูมิภาค</t>
  </si>
  <si>
    <t>แผงจ่ายไฟฟ้าหลัก (MDB)  ประกอบด้วย</t>
  </si>
  <si>
    <t>3.2.1</t>
  </si>
  <si>
    <t>เซอร์กิตเบรกเกอร์ 160AT. 3P. IC &gt;= 25 kA.</t>
  </si>
  <si>
    <t>เซอร์กิตเบรกเกอร์  50AT. 3P. IC &gt;= 25 kA.</t>
  </si>
  <si>
    <t>อุปกรณ์ป้องกันเสิร์จ (SPD )  พร้อม CB.</t>
  </si>
  <si>
    <t xml:space="preserve"> ดิจิตัลเพาเวอร์มิเตอร์ (Digital Power Meter)</t>
  </si>
  <si>
    <t>ชุดเครื่องวัด (Metering Set)  ประกอบด้วย</t>
  </si>
  <si>
    <t>ตู้แผงจ่ายไฟฟ้าหลัก (Cubical) + บัสบาร์ทองแดง (CU. Busbar) 800 A.</t>
  </si>
  <si>
    <t>คาปาซิเตอร์ต่อเข้าชุด อัตโนมัติ (Automatic Cap Bank) ประกอบด้วย</t>
  </si>
  <si>
    <t xml:space="preserve">         โวลต์มิเตอร์ (Voltmeter) ขนาด 0-500 V. 3 ตัว</t>
  </si>
  <si>
    <t xml:space="preserve">         แอมมิเตอร์ (Ammeter) ขนาด 0-800 A. 1 ตัว</t>
  </si>
  <si>
    <t xml:space="preserve">        สวิตช์เลือกวัดแรงดัน (Voltmeter Selector Switch)  1 ตัว</t>
  </si>
  <si>
    <t xml:space="preserve">        สวิตช์เลือกวัดกระแส (Ammeter Selector Switch)  1 ตัว</t>
  </si>
  <si>
    <t xml:space="preserve">        หม้อแปลงกระแส (CT)  ขนาด 800/5A.   3 ตัว</t>
  </si>
  <si>
    <t xml:space="preserve">        หลอดไฟ (Pilot Lamp)   3 ตัว</t>
  </si>
  <si>
    <t xml:space="preserve">        ฟิวส์ป้องกันเครื่องมือวัด 3 ชุด</t>
  </si>
  <si>
    <t>3.2.2</t>
  </si>
  <si>
    <t xml:space="preserve">         เครื่องควบคุมค่าเพาเวอร์แฟกเตอร์ (Capacitor Controller) 6 ขั้น</t>
  </si>
  <si>
    <t xml:space="preserve">        หน้าสัมผัสแม่เหล็ก (Magnetic Contactor) 3P. 60A.</t>
  </si>
  <si>
    <t xml:space="preserve">        ฟิวส์แบบ HRC  และฐานฟิวส์</t>
  </si>
  <si>
    <t xml:space="preserve">        สวิตช์เลือก (Selector SW. A-O-M</t>
  </si>
  <si>
    <t xml:space="preserve">        หลอดไฟ (Pilot Lamp For CAP)</t>
  </si>
  <si>
    <t xml:space="preserve">       ปุ่มกด ( Push Button SW.)</t>
  </si>
  <si>
    <t xml:space="preserve">       ตู้ (Cubical) + บัสบาร์ทองแดง (CU. Busbar)</t>
  </si>
  <si>
    <t>เครื่อง</t>
  </si>
  <si>
    <t xml:space="preserve">รวมค่าใช้จ่าย งานแผงจ่ายไฟฟ้าหลัก (MDB)  </t>
  </si>
  <si>
    <t>รวมค่าใช้จ่าย งานแผงสวิตซ์ และ อุปกรณ์ประกอบ</t>
  </si>
  <si>
    <t>ดวงโคมไฟฟ้า (Lighting Fixture)</t>
  </si>
  <si>
    <t>ดวงโคมฉุกเฉิน (Emergency Light) 2x35W.  หรือ LED. 2x7 W.</t>
  </si>
  <si>
    <t>ดวงโคมป้ายทางออก (Exit Sign Light) 1x11W. PL.  หรือ LED 1x7 W.</t>
  </si>
  <si>
    <t>Support + Hanger</t>
  </si>
  <si>
    <t>รวมค่าใช้จ่าย งานดวงโคมไฟฟ้า (Lighting Fixture)</t>
  </si>
  <si>
    <t>สวิตช์และเต้ารับไฟฟ้า (Switch &amp; Receptacle Outlet)</t>
  </si>
  <si>
    <t>รวมค่าใช้จ่าย งานสวิตช์และเต้ารับไฟฟ้า (Switch &amp; Receptacle Outlet)</t>
  </si>
  <si>
    <t xml:space="preserve">ท่อร้อยสายไฟและทางเดินสายไฟฟ้า (Conduit &amp; Raceway) </t>
  </si>
  <si>
    <t>3.6.1</t>
  </si>
  <si>
    <t>ท่อร้อยสายระบบไฟฟ้าแสงสว่าง , เต้ารับไฟฟ้า และ เมนไฟฟ้าภายในอาคาร</t>
  </si>
  <si>
    <t>จาก MDB ไปจ่าย LP ต่างๆภายในอาคาร</t>
  </si>
  <si>
    <t>ท่อร้อยสายไฟชนิด IMC 2-1/2"</t>
  </si>
  <si>
    <t>ท่อร้อยสายไฟชนิด IMC 1-1/2"</t>
  </si>
  <si>
    <t>ท่อร้อยสายไฟชนิด IMC 1"</t>
  </si>
  <si>
    <t>ท่อร้อยสายไฟชนิด EMT 2"</t>
  </si>
  <si>
    <t>ท่อร้อยสายไฟชนิด EMT 1"</t>
  </si>
  <si>
    <t>ท่อร้อยสายไฟชนิด EMT 3/4"</t>
  </si>
  <si>
    <t>ท่อร้อยสายไฟชนิด EMT 1/2"</t>
  </si>
  <si>
    <t>ท่อร้อยสายไฟชนิด IMC 2"</t>
  </si>
  <si>
    <t>ท่อร้อยสายไฟชนิด IMC 1/2"</t>
  </si>
  <si>
    <t>ท่อร้อยสายไฟชนิด EMT 1-1/2"</t>
  </si>
  <si>
    <t xml:space="preserve">สายไฟฟ้าและสายเคเบิล (Wire &amp; Cable) </t>
  </si>
  <si>
    <t>3.7.1</t>
  </si>
  <si>
    <t>สายเมนระบบไฟฟ้าภายในอาคารจาก MDB ไปจ่าย LP ต่างๆภายในอาคาร</t>
  </si>
  <si>
    <t>สายไฟฟ้าชนิด IEC01 2.5 sq.mm.</t>
  </si>
  <si>
    <t>สายไฟฟ้าชนิด IEC01 10 sq.mm.</t>
  </si>
  <si>
    <t>สายไฟฟ้าชนิด IEC01 16 sq.mm.</t>
  </si>
  <si>
    <t>สายไฟฟ้าชนิด IEC01 50 sq.mm.</t>
  </si>
  <si>
    <t>สายไฟฟ้าชนิด IEC01 70 sq.mm.</t>
  </si>
  <si>
    <t>สายไฟฟ้าชนิด IEC01 4 sq.mm.</t>
  </si>
  <si>
    <t>สายไฟฟ้าชนิด IEC01 6 sq.mm.</t>
  </si>
  <si>
    <t>สายไฟฟ้าชนิด IEC01 25 sq.mm.</t>
  </si>
  <si>
    <t>สายไฟฟ้าชนิด FRC (CWZ) 2.5  sq.mm.</t>
  </si>
  <si>
    <t>3.7.2</t>
  </si>
  <si>
    <t>ระบบโทรศัพท์ (Telephone System)</t>
  </si>
  <si>
    <t>เต้ารับโทรศัพท์ (Telephone Outlet)</t>
  </si>
  <si>
    <t>สายโทรศัพท์ภายในอาคารชนิด TPEV (0.65 mm.) 10P.</t>
  </si>
  <si>
    <t xml:space="preserve"> สายโทรศัพท์ภายในอาคารชนิด TIEV (0.65 mm.) 4 Cores</t>
  </si>
  <si>
    <t>สายโทรศัพท์ภายในอาคารชนิด TIEV (0.65 mm.) 4 Cores</t>
  </si>
  <si>
    <t>ท่อร้อยสายชนิด IMC 1"</t>
  </si>
  <si>
    <t>ท่อร้อยสายชนิด EMT 3/4"</t>
  </si>
  <si>
    <t>ท่อร้อยสายชนิด EMT 1/2"</t>
  </si>
  <si>
    <t>GROUNDING SYSTEM</t>
  </si>
  <si>
    <t>ระบบแจ้งเหตุเพลิงไหม้ (Fire Alarm System)</t>
  </si>
  <si>
    <t xml:space="preserve">รวมค่าใช้จ่าย งานระบบโทรศัพท์ (Telephone System) </t>
  </si>
  <si>
    <t xml:space="preserve">รวมค่าใช้จ่าย งานสายไฟฟ้าและสายเคเบิล (Wire &amp; Cable) </t>
  </si>
  <si>
    <t xml:space="preserve">รวมค่าใช้จ่าย งานท่อร้อยสายไฟและทางเดินสายไฟฟ้า (Conduit &amp; Raceway) </t>
  </si>
  <si>
    <t>FCP 10 Zone</t>
  </si>
  <si>
    <t xml:space="preserve"> GRAPHIC ANNUNCIATOR </t>
  </si>
  <si>
    <t>RATE-OF-RISE HEAT DETECTOR</t>
  </si>
  <si>
    <t>อุปกรณ์ตรวจจับควัน (Smoke Detector)</t>
  </si>
  <si>
    <t>อุปกรณ์แจ้งเหตุด้วยมือ(Manual Station )</t>
  </si>
  <si>
    <t>อุปกรณ์แจ้งเหตุแบบกระดิ่ง (Alarm Bell)</t>
  </si>
  <si>
    <t>LED PANEL</t>
  </si>
  <si>
    <t>สายไฟฟ้าชนิด IEC01 1.5 sq.mm.</t>
  </si>
  <si>
    <t>สายทนไฟ FRC.  ขนาด 2.5 ตร.มม.</t>
  </si>
  <si>
    <t>สายโทรศัพท์ภายในอาคารชนิด TPEV (0.65 mm.) 10P</t>
  </si>
  <si>
    <t>ท่อร้อยสายชนิด Flex 1/2"</t>
  </si>
  <si>
    <t xml:space="preserve"> GROUNDING SYSTEM</t>
  </si>
  <si>
    <t>ระบบเสียงประกาศ (Sound System)</t>
  </si>
  <si>
    <t>Sound  Headend (ห้อง Mosque)</t>
  </si>
  <si>
    <t>Sound  Headend (ห้อง Madrassa)</t>
  </si>
  <si>
    <t xml:space="preserve">ตู้เก็บอุปกรณ์ระบบฯ (Rack) 19" 15U Wall Mounted พร้อมอุปกรณ์ประกอบ  </t>
  </si>
  <si>
    <t>Ceiling Speaker</t>
  </si>
  <si>
    <t>Box Type Speaker 30W.</t>
  </si>
  <si>
    <t>Horn Loud Speaker</t>
  </si>
  <si>
    <t>Volumn Control</t>
  </si>
  <si>
    <t xml:space="preserve"> VCT 3C-1.5 Sq.mm.</t>
  </si>
  <si>
    <t xml:space="preserve"> VCT 2C-1.5 Sq.mm.</t>
  </si>
  <si>
    <t xml:space="preserve"> EMT 1/2"</t>
  </si>
  <si>
    <t>รวมค่าใช้จ่าย งานระบบเสียงประกาศ (Sound System)</t>
  </si>
  <si>
    <t>รวมค่าใช้จ่าย งานระบบแจ้งเหตุเพลิงไหม้ (Fire Alarm System)</t>
  </si>
  <si>
    <t xml:space="preserve">แผงจ่ายไฟฟ้าหลัก ( Main Distribution Board , MDB )  </t>
  </si>
  <si>
    <t>แผงสวิตซ์ และ อุปกรณ์ประกอบ (Switch Panel &amp; Acessories )</t>
  </si>
  <si>
    <t>แผงสวิตซ์ และ อุปกรณ์ประกอบ  (Switch Panel &amp; Acessories )</t>
  </si>
  <si>
    <t>อุปกรณ์ประกอบ (  Acessories  )</t>
  </si>
  <si>
    <t>ระบบต่อลงดิน</t>
  </si>
  <si>
    <t>September  09, 2016</t>
  </si>
  <si>
    <t xml:space="preserve">ESTIMATOR :   </t>
  </si>
  <si>
    <t xml:space="preserve">PROJECT  :  </t>
  </si>
  <si>
    <t xml:space="preserve">OWNER  :  </t>
  </si>
  <si>
    <t xml:space="preserve">LOCATION   :  </t>
  </si>
  <si>
    <t>หม้อแปลงไฟฟ้า  315 kVA. 22 kV.</t>
  </si>
  <si>
    <t xml:space="preserve">         คาปาซิเตอร์ (Capacitor) 3P. 400V. 15 kVAR</t>
  </si>
  <si>
    <t>สายประธานระบบไฟฟ้ากำลังจากหม้อแปลงมายัง MDB</t>
  </si>
  <si>
    <t>ท่อร้อยสายไฟชนิด HDPE 80mm.</t>
  </si>
  <si>
    <t xml:space="preserve">แอร์เซอร์กิตเบรกเกอร์ 500AT. 3P. IC &gt;= 36 kA. </t>
  </si>
  <si>
    <t>เซอร์กิตเบรกเกอร์ 200AT. 3P. IC &gt;= 25 kA.</t>
  </si>
  <si>
    <t>เซอร์กิตเบรกเกอร์  60AT. 3P. IC &gt;= 25 kA.</t>
  </si>
  <si>
    <t>เซอร์กิตเบรกเกอร์  32AT. 3P. IC &gt;= 25 kA.</t>
  </si>
  <si>
    <t>แผงสวิตช์ LCO</t>
  </si>
  <si>
    <t>แผงสวิตช์ LC1</t>
  </si>
  <si>
    <t xml:space="preserve"> แผงสวิตช์ LC2</t>
  </si>
  <si>
    <t>แผงสวิตช์ LCH</t>
  </si>
  <si>
    <t>แผงสวิตช์ LCR</t>
  </si>
  <si>
    <t>แผงสวิตช์ LCE</t>
  </si>
  <si>
    <t>แผงมิเตอร์ MPG พร้อมมิเตอร์ 1 เฟส 2 สาย 10(30)A. 7 ชุด</t>
  </si>
  <si>
    <t>แผงสวิตช์ CU1</t>
  </si>
  <si>
    <t>แผงสวิตช์ CU2</t>
  </si>
  <si>
    <t>แผงสวิตช์ CU3</t>
  </si>
  <si>
    <t>แผงสวิตช์ CU4</t>
  </si>
  <si>
    <t>แผงสวิตช์ CU5</t>
  </si>
  <si>
    <t>แผงสวิตช์ CU6</t>
  </si>
  <si>
    <t>แผงสวิตช์ CU7</t>
  </si>
  <si>
    <t>CB. 3P. 60A. พร้อมกล่องติดตั้งในตู้กันน้ำ</t>
  </si>
  <si>
    <t>CB. 3P. 50A. พร้อมกล่องติดตั้งในตู้กันน้ำ</t>
  </si>
  <si>
    <t>โคมไฟ TYPE "A"</t>
  </si>
  <si>
    <t>โคมไฟ TYPE "B"</t>
  </si>
  <si>
    <t>โคมไฟ TYPE "C"</t>
  </si>
  <si>
    <t>โคมไฟ TYPE "D"</t>
  </si>
  <si>
    <t>โคมไฟ TYPE "E"</t>
  </si>
  <si>
    <t>โคมไฟ TYPE "F"</t>
  </si>
  <si>
    <t>โคมไฟ TYPE "G"</t>
  </si>
  <si>
    <t>โคมไฟ TYPE "H" 2x20W</t>
  </si>
  <si>
    <t>โคมไฟ TYPE "H" 1x20W</t>
  </si>
  <si>
    <t>โคมไฟ TYPE "H" 1x10W</t>
  </si>
  <si>
    <t>โคมไฟ TYPE "I"</t>
  </si>
  <si>
    <t>โคมไฟ TYPE "J"</t>
  </si>
  <si>
    <t>โคมไฟ TYPE "K"</t>
  </si>
  <si>
    <t>โคมไฟ TYPE "L"</t>
  </si>
  <si>
    <t>โคมไฟ TYPE "M"</t>
  </si>
  <si>
    <t>โคมไฟ TYPE "N"</t>
  </si>
  <si>
    <t>Downlight Emergency Light</t>
  </si>
  <si>
    <t xml:space="preserve"> - สวิทซ์ 1 ทางพร้อมหน้ากาก 1 ช่อง</t>
  </si>
  <si>
    <t xml:space="preserve"> - สวิทซ์ 1 ทางพร้อมหน้ากาก 2 ช่อง</t>
  </si>
  <si>
    <t xml:space="preserve"> - สวิทซ์ 1 ทางพร้อมหน้ากาก 3 ช่อง</t>
  </si>
  <si>
    <t xml:space="preserve"> - สวิทซ์ 2 ทางพร้อมหน้ากาก</t>
  </si>
  <si>
    <t xml:space="preserve"> - เต้ารับไฟฟ้าคู่แบบมีกราวด์พร้อมหน้ากากกันน้ำ</t>
  </si>
  <si>
    <t xml:space="preserve"> - เต้ารับไฟฟ้าคู่แบบมีกราวด์พร้อมหน้ากาก</t>
  </si>
  <si>
    <t>สายโทรศัพท์ภายนอกอาคารชนิด AP (0.65 mm.) 6P.</t>
  </si>
  <si>
    <t>PABX</t>
  </si>
  <si>
    <t>แผงกระจายสายหลัก (MDF)</t>
  </si>
  <si>
    <t>แผงต่อสายภายนอกอาคาร (OTC)</t>
  </si>
  <si>
    <t>สายไฟฟ้าชนิด IEC01 35 sq.mm.</t>
  </si>
  <si>
    <t>สายไฟฟ้าชนิด CV. 1C-185 Sq.mm.</t>
  </si>
  <si>
    <t>ระบบเสียง (Sound System)</t>
  </si>
  <si>
    <t>รวมค่าใช้จ่าย งานระบบเสียง (Sound System)</t>
  </si>
  <si>
    <t>ระบบกล้องวงจรปิด (CCTV System)</t>
  </si>
  <si>
    <t>รวมค่าใช้จ่าย งานระบบกล้องวงจรปิด (CCTV System)</t>
  </si>
  <si>
    <t>ระบบ WIFI (WIFI System)</t>
  </si>
  <si>
    <t>รวมค่าใช้จ่าย งานระบบ WIFI (WIFI System)</t>
  </si>
  <si>
    <t>ระบบแสงสว่างไฟฉุกเฉิน (Emergency Light System)</t>
  </si>
  <si>
    <t>รวมค่าใช้จ่าย งานระบบแสงสว่างไฟฉุกเฉิน (Emergency Light System)</t>
  </si>
  <si>
    <t>สายไฟฟ้าชนิด IEC01 95 sq.mm.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</si>
</sst>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_)"/>
    <numFmt numFmtId="188" formatCode="General_)"/>
    <numFmt numFmtId="189" formatCode="#,##0.00&quot; $&quot;;\-#,##0.00&quot; $&quot;"/>
    <numFmt numFmtId="190" formatCode="#,##0.00&quot; $&quot;;[Red]\-#,##0.00&quot; $&quot;"/>
    <numFmt numFmtId="191" formatCode="d\.m\.yy"/>
    <numFmt numFmtId="192" formatCode="d\.mmm\.yy"/>
    <numFmt numFmtId="193" formatCode="d\.mmm"/>
    <numFmt numFmtId="194" formatCode="mmm\.yy"/>
    <numFmt numFmtId="195" formatCode="&quot;ฃค&quot;#,##0;&quot;ฃค&quot;\-#,##0"/>
    <numFmt numFmtId="196" formatCode="0&quot;  &quot;"/>
    <numFmt numFmtId="197" formatCode="d\.m\.yy\ h:mm"/>
    <numFmt numFmtId="198" formatCode="_-* #,##0.00\ &quot;F&quot;_-;\-* #,##0.00\ &quot;F&quot;_-;_-* &quot;-&quot;??\ &quot;F&quot;_-;_-@_-"/>
    <numFmt numFmtId="199" formatCode="0.00&quot;  &quot;"/>
    <numFmt numFmtId="200" formatCode="_-* #,##0_-;\-* #,##0_-;_-* &quot;-&quot;??_-;_-@_-"/>
    <numFmt numFmtId="201" formatCode="0.0"/>
  </numFmts>
  <fonts count="42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8"/>
      <name val="Helv"/>
    </font>
    <font>
      <sz val="11"/>
      <color indexed="9"/>
      <name val="Calibri"/>
      <family val="2"/>
      <charset val="222"/>
    </font>
    <font>
      <b/>
      <sz val="8"/>
      <name val="Tms Rmn"/>
    </font>
    <font>
      <sz val="12"/>
      <name val="Arial"/>
      <family val="2"/>
    </font>
    <font>
      <b/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sz val="8"/>
      <name val="Tms Rmn"/>
    </font>
    <font>
      <b/>
      <sz val="11"/>
      <name val="Helv"/>
    </font>
    <font>
      <sz val="7"/>
      <name val="Small Fonts"/>
      <family val="2"/>
    </font>
    <font>
      <sz val="15"/>
      <name val="EucrosiaUPC"/>
      <family val="1"/>
    </font>
    <font>
      <sz val="16"/>
      <name val="EucrosiaUPC"/>
      <family val="1"/>
    </font>
    <font>
      <b/>
      <sz val="11"/>
      <color indexed="10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19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sz val="14"/>
      <name val="AngsanaUPC"/>
      <family val="1"/>
      <charset val="128"/>
    </font>
    <font>
      <b/>
      <sz val="11"/>
      <color indexed="63"/>
      <name val="Calibri"/>
      <family val="2"/>
      <charset val="222"/>
    </font>
    <font>
      <sz val="14"/>
      <name val="AngsanaUPC"/>
      <family val="1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4"/>
      <name val="Cordia New"/>
      <family val="2"/>
    </font>
    <font>
      <sz val="18"/>
      <name val="Angsana New"/>
      <family val="1"/>
    </font>
    <font>
      <b/>
      <sz val="22"/>
      <name val="Angsana New"/>
      <family val="1"/>
    </font>
    <font>
      <b/>
      <sz val="17"/>
      <name val="Angsana New"/>
      <family val="1"/>
    </font>
  </fonts>
  <fills count="2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80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88" fontId="7" fillId="12" borderId="8"/>
    <xf numFmtId="189" fontId="8" fillId="0" borderId="0" applyFill="0" applyBorder="0" applyAlignment="0"/>
    <xf numFmtId="190" fontId="8" fillId="0" borderId="0" applyFill="0" applyBorder="0" applyAlignment="0"/>
    <xf numFmtId="191" fontId="8" fillId="0" borderId="0" applyFill="0" applyBorder="0" applyAlignment="0"/>
    <xf numFmtId="192" fontId="8" fillId="0" borderId="0" applyFill="0" applyBorder="0" applyAlignment="0"/>
    <xf numFmtId="193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0" fontId="9" fillId="0" borderId="0"/>
    <xf numFmtId="18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8" fillId="0" borderId="0" applyFont="0" applyFill="0" applyBorder="0" applyAlignment="0" applyProtection="0"/>
    <xf numFmtId="14" fontId="10" fillId="0" borderId="0" applyFill="0" applyBorder="0" applyAlignment="0"/>
    <xf numFmtId="189" fontId="8" fillId="0" borderId="0" applyFill="0" applyBorder="0" applyAlignment="0"/>
    <xf numFmtId="190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38" fontId="11" fillId="13" borderId="0" applyNumberFormat="0" applyBorder="0" applyAlignment="0" applyProtection="0"/>
    <xf numFmtId="0" fontId="12" fillId="0" borderId="0">
      <alignment horizontal="left"/>
    </xf>
    <xf numFmtId="0" fontId="13" fillId="0" borderId="9" applyNumberFormat="0" applyAlignment="0" applyProtection="0">
      <alignment horizontal="left" vertical="center"/>
    </xf>
    <xf numFmtId="0" fontId="13" fillId="0" borderId="10">
      <alignment horizontal="left" vertical="center"/>
    </xf>
    <xf numFmtId="10" fontId="11" fillId="14" borderId="1" applyNumberFormat="0" applyBorder="0" applyAlignment="0" applyProtection="0"/>
    <xf numFmtId="188" fontId="14" fillId="0" borderId="8"/>
    <xf numFmtId="189" fontId="8" fillId="0" borderId="0" applyFill="0" applyBorder="0" applyAlignment="0"/>
    <xf numFmtId="190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0" fontId="15" fillId="0" borderId="11"/>
    <xf numFmtId="37" fontId="16" fillId="0" borderId="0"/>
    <xf numFmtId="0" fontId="17" fillId="0" borderId="0"/>
    <xf numFmtId="0" fontId="3" fillId="0" borderId="0"/>
    <xf numFmtId="193" fontId="8" fillId="0" borderId="0" applyFont="0" applyFill="0" applyBorder="0" applyAlignment="0" applyProtection="0"/>
    <xf numFmtId="195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8" fillId="0" borderId="0" applyFill="0" applyBorder="0" applyAlignment="0"/>
    <xf numFmtId="190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41" fontId="3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15" fillId="0" borderId="0"/>
    <xf numFmtId="49" fontId="10" fillId="0" borderId="0" applyFill="0" applyBorder="0" applyAlignment="0"/>
    <xf numFmtId="197" fontId="8" fillId="0" borderId="0" applyFill="0" applyBorder="0" applyAlignment="0"/>
    <xf numFmtId="198" fontId="8" fillId="0" borderId="0" applyFill="0" applyBorder="0" applyAlignment="0"/>
    <xf numFmtId="199" fontId="8" fillId="0" borderId="0" applyFont="0" applyFill="0" applyBorder="0" applyAlignment="0" applyProtection="0"/>
    <xf numFmtId="0" fontId="19" fillId="15" borderId="12" applyNumberFormat="0" applyAlignment="0" applyProtection="0"/>
    <xf numFmtId="0" fontId="19" fillId="15" borderId="12" applyNumberFormat="0" applyAlignment="0" applyProtection="0"/>
    <xf numFmtId="0" fontId="19" fillId="15" borderId="12" applyNumberFormat="0" applyAlignment="0" applyProtection="0"/>
    <xf numFmtId="0" fontId="19" fillId="15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6" borderId="13" applyNumberFormat="0" applyAlignment="0" applyProtection="0"/>
    <xf numFmtId="0" fontId="23" fillId="16" borderId="13" applyNumberFormat="0" applyAlignment="0" applyProtection="0"/>
    <xf numFmtId="0" fontId="23" fillId="16" borderId="13" applyNumberFormat="0" applyAlignment="0" applyProtection="0"/>
    <xf numFmtId="0" fontId="23" fillId="16" borderId="13" applyNumberForma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8" borderId="12" applyNumberFormat="0" applyAlignment="0" applyProtection="0"/>
    <xf numFmtId="0" fontId="25" fillId="8" borderId="12" applyNumberFormat="0" applyAlignment="0" applyProtection="0"/>
    <xf numFmtId="0" fontId="25" fillId="8" borderId="12" applyNumberFormat="0" applyAlignment="0" applyProtection="0"/>
    <xf numFmtId="0" fontId="25" fillId="8" borderId="12" applyNumberFormat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9" fontId="3" fillId="0" borderId="0" applyFon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9" fillId="0" borderId="16"/>
    <xf numFmtId="0" fontId="30" fillId="15" borderId="17" applyNumberFormat="0" applyAlignment="0" applyProtection="0"/>
    <xf numFmtId="0" fontId="30" fillId="15" borderId="17" applyNumberFormat="0" applyAlignment="0" applyProtection="0"/>
    <xf numFmtId="0" fontId="30" fillId="15" borderId="17" applyNumberFormat="0" applyAlignment="0" applyProtection="0"/>
    <xf numFmtId="0" fontId="30" fillId="15" borderId="17" applyNumberFormat="0" applyAlignment="0" applyProtection="0"/>
    <xf numFmtId="0" fontId="31" fillId="5" borderId="18" applyNumberFormat="0" applyFont="0" applyAlignment="0" applyProtection="0"/>
    <xf numFmtId="0" fontId="31" fillId="5" borderId="18" applyNumberFormat="0" applyFont="0" applyAlignment="0" applyProtection="0"/>
    <xf numFmtId="0" fontId="31" fillId="5" borderId="18" applyNumberFormat="0" applyFont="0" applyAlignment="0" applyProtection="0"/>
    <xf numFmtId="0" fontId="31" fillId="5" borderId="18" applyNumberFormat="0" applyFont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36" fillId="0" borderId="6" xfId="4" applyFont="1" applyFill="1" applyBorder="1" applyAlignment="1">
      <alignment horizontal="center"/>
    </xf>
    <xf numFmtId="0" fontId="36" fillId="0" borderId="6" xfId="4" applyFont="1" applyFill="1" applyBorder="1" applyAlignment="1">
      <alignment horizontal="left"/>
    </xf>
    <xf numFmtId="43" fontId="37" fillId="0" borderId="6" xfId="5" applyFont="1" applyFill="1" applyBorder="1"/>
    <xf numFmtId="0" fontId="37" fillId="0" borderId="6" xfId="4" applyFont="1" applyFill="1" applyBorder="1" applyAlignment="1">
      <alignment horizontal="center"/>
    </xf>
    <xf numFmtId="0" fontId="37" fillId="0" borderId="6" xfId="4" applyFont="1" applyFill="1" applyBorder="1" applyAlignment="1">
      <alignment horizontal="left"/>
    </xf>
    <xf numFmtId="43" fontId="37" fillId="0" borderId="6" xfId="6" applyFont="1" applyFill="1" applyBorder="1"/>
    <xf numFmtId="0" fontId="37" fillId="0" borderId="6" xfId="4" quotePrefix="1" applyFont="1" applyFill="1" applyBorder="1" applyAlignment="1">
      <alignment horizontal="left"/>
    </xf>
    <xf numFmtId="43" fontId="36" fillId="0" borderId="6" xfId="6" applyFont="1" applyFill="1" applyBorder="1"/>
    <xf numFmtId="0" fontId="36" fillId="2" borderId="1" xfId="2" quotePrefix="1" applyFont="1" applyFill="1" applyBorder="1" applyAlignment="1">
      <alignment horizontal="center"/>
    </xf>
    <xf numFmtId="43" fontId="37" fillId="2" borderId="1" xfId="6" applyFont="1" applyFill="1" applyBorder="1" applyAlignment="1">
      <alignment horizontal="center"/>
    </xf>
    <xf numFmtId="43" fontId="36" fillId="2" borderId="1" xfId="6" applyFont="1" applyFill="1" applyBorder="1" applyAlignment="1">
      <alignment horizontal="center"/>
    </xf>
    <xf numFmtId="43" fontId="37" fillId="2" borderId="1" xfId="6" applyFont="1" applyFill="1" applyBorder="1" applyAlignment="1">
      <alignment horizontal="right" vertical="center"/>
    </xf>
    <xf numFmtId="0" fontId="37" fillId="0" borderId="7" xfId="4" applyFont="1" applyFill="1" applyBorder="1" applyAlignment="1">
      <alignment horizontal="left"/>
    </xf>
    <xf numFmtId="0" fontId="37" fillId="0" borderId="7" xfId="4" applyFont="1" applyFill="1" applyBorder="1" applyAlignment="1">
      <alignment horizontal="center"/>
    </xf>
    <xf numFmtId="43" fontId="37" fillId="0" borderId="7" xfId="5" applyFont="1" applyFill="1" applyBorder="1"/>
    <xf numFmtId="0" fontId="37" fillId="0" borderId="0" xfId="4" applyFont="1" applyFill="1"/>
    <xf numFmtId="0" fontId="37" fillId="0" borderId="0" xfId="2" applyFont="1" applyFill="1"/>
    <xf numFmtId="43" fontId="37" fillId="0" borderId="0" xfId="2" applyNumberFormat="1" applyFont="1" applyFill="1"/>
    <xf numFmtId="0" fontId="37" fillId="0" borderId="1" xfId="7" applyFont="1" applyFill="1" applyBorder="1" applyAlignment="1">
      <alignment horizontal="center"/>
    </xf>
    <xf numFmtId="43" fontId="37" fillId="0" borderId="0" xfId="5" applyFont="1" applyFill="1"/>
    <xf numFmtId="0" fontId="37" fillId="0" borderId="6" xfId="4" applyNumberFormat="1" applyFont="1" applyFill="1" applyBorder="1" applyAlignment="1">
      <alignment horizontal="right"/>
    </xf>
    <xf numFmtId="43" fontId="37" fillId="0" borderId="6" xfId="5" quotePrefix="1" applyFont="1" applyFill="1" applyBorder="1" applyAlignment="1">
      <alignment horizontal="center"/>
    </xf>
    <xf numFmtId="0" fontId="1" fillId="0" borderId="0" xfId="195" applyFont="1" applyAlignment="1">
      <alignment vertical="top"/>
    </xf>
    <xf numFmtId="0" fontId="38" fillId="0" borderId="0" xfId="195" applyFont="1" applyAlignment="1">
      <alignment horizontal="center" vertical="top"/>
    </xf>
    <xf numFmtId="0" fontId="1" fillId="0" borderId="0" xfId="195" applyFont="1" applyAlignment="1">
      <alignment horizontal="left" vertical="top"/>
    </xf>
    <xf numFmtId="43" fontId="1" fillId="0" borderId="0" xfId="154" applyFont="1" applyAlignment="1">
      <alignment horizontal="center" vertical="top"/>
    </xf>
    <xf numFmtId="0" fontId="36" fillId="0" borderId="6" xfId="4" applyNumberFormat="1" applyFont="1" applyFill="1" applyBorder="1" applyAlignment="1">
      <alignment horizontal="center"/>
    </xf>
    <xf numFmtId="0" fontId="39" fillId="0" borderId="0" xfId="2" applyFont="1"/>
    <xf numFmtId="43" fontId="39" fillId="0" borderId="0" xfId="5" applyFont="1"/>
    <xf numFmtId="43" fontId="39" fillId="0" borderId="0" xfId="5" applyFont="1" applyFill="1"/>
    <xf numFmtId="200" fontId="1" fillId="0" borderId="0" xfId="154" applyNumberFormat="1" applyFont="1" applyAlignment="1">
      <alignment vertical="top"/>
    </xf>
    <xf numFmtId="0" fontId="36" fillId="22" borderId="6" xfId="4" applyNumberFormat="1" applyFont="1" applyFill="1" applyBorder="1" applyAlignment="1">
      <alignment horizontal="center"/>
    </xf>
    <xf numFmtId="0" fontId="36" fillId="22" borderId="6" xfId="4" applyFont="1" applyFill="1" applyBorder="1" applyAlignment="1">
      <alignment horizontal="left"/>
    </xf>
    <xf numFmtId="200" fontId="36" fillId="22" borderId="6" xfId="5" applyNumberFormat="1" applyFont="1" applyFill="1" applyBorder="1" applyAlignment="1"/>
    <xf numFmtId="0" fontId="36" fillId="22" borderId="6" xfId="4" applyFont="1" applyFill="1" applyBorder="1" applyAlignment="1">
      <alignment horizontal="center"/>
    </xf>
    <xf numFmtId="43" fontId="37" fillId="22" borderId="6" xfId="5" applyFont="1" applyFill="1" applyBorder="1"/>
    <xf numFmtId="200" fontId="37" fillId="0" borderId="6" xfId="5" applyNumberFormat="1" applyFont="1" applyFill="1" applyBorder="1" applyAlignment="1"/>
    <xf numFmtId="200" fontId="36" fillId="0" borderId="6" xfId="5" applyNumberFormat="1" applyFont="1" applyFill="1" applyBorder="1" applyAlignment="1"/>
    <xf numFmtId="200" fontId="37" fillId="2" borderId="1" xfId="6" applyNumberFormat="1" applyFont="1" applyFill="1" applyBorder="1" applyAlignment="1"/>
    <xf numFmtId="0" fontId="37" fillId="0" borderId="7" xfId="4" applyNumberFormat="1" applyFont="1" applyFill="1" applyBorder="1" applyAlignment="1">
      <alignment horizontal="right"/>
    </xf>
    <xf numFmtId="200" fontId="37" fillId="0" borderId="7" xfId="5" applyNumberFormat="1" applyFont="1" applyFill="1" applyBorder="1" applyAlignment="1"/>
    <xf numFmtId="43" fontId="37" fillId="0" borderId="7" xfId="5" quotePrefix="1" applyFont="1" applyFill="1" applyBorder="1" applyAlignment="1">
      <alignment horizontal="center"/>
    </xf>
    <xf numFmtId="43" fontId="1" fillId="0" borderId="0" xfId="154" applyFont="1" applyAlignment="1">
      <alignment vertical="top"/>
    </xf>
    <xf numFmtId="0" fontId="36" fillId="0" borderId="0" xfId="4" applyFont="1" applyFill="1" applyBorder="1" applyAlignment="1">
      <alignment horizontal="left"/>
    </xf>
    <xf numFmtId="0" fontId="37" fillId="0" borderId="0" xfId="2" applyFont="1" applyFill="1" applyBorder="1"/>
    <xf numFmtId="0" fontId="37" fillId="0" borderId="0" xfId="4" applyFont="1" applyFill="1" applyBorder="1" applyAlignment="1">
      <alignment horizontal="left"/>
    </xf>
    <xf numFmtId="0" fontId="37" fillId="0" borderId="23" xfId="4" applyNumberFormat="1" applyFont="1" applyFill="1" applyBorder="1" applyAlignment="1">
      <alignment horizontal="right"/>
    </xf>
    <xf numFmtId="43" fontId="37" fillId="0" borderId="23" xfId="5" applyFont="1" applyFill="1" applyBorder="1"/>
    <xf numFmtId="0" fontId="37" fillId="0" borderId="23" xfId="4" applyFont="1" applyFill="1" applyBorder="1"/>
    <xf numFmtId="2" fontId="36" fillId="0" borderId="6" xfId="4" applyNumberFormat="1" applyFont="1" applyFill="1" applyBorder="1" applyAlignment="1">
      <alignment horizontal="center"/>
    </xf>
    <xf numFmtId="0" fontId="35" fillId="0" borderId="0" xfId="1" applyFont="1" applyFill="1"/>
    <xf numFmtId="0" fontId="39" fillId="0" borderId="0" xfId="2" applyFont="1" applyFill="1"/>
    <xf numFmtId="200" fontId="37" fillId="0" borderId="0" xfId="3" applyNumberFormat="1" applyFont="1" applyFill="1"/>
    <xf numFmtId="0" fontId="39" fillId="0" borderId="0" xfId="4" applyFont="1" applyFill="1"/>
    <xf numFmtId="43" fontId="35" fillId="0" borderId="0" xfId="5" applyFont="1" applyFill="1"/>
    <xf numFmtId="43" fontId="35" fillId="0" borderId="0" xfId="5" applyFont="1" applyFill="1" applyAlignment="1"/>
    <xf numFmtId="43" fontId="36" fillId="0" borderId="1" xfId="5" applyFont="1" applyFill="1" applyBorder="1" applyAlignment="1">
      <alignment horizontal="center"/>
    </xf>
    <xf numFmtId="0" fontId="35" fillId="0" borderId="0" xfId="2" applyFont="1" applyFill="1"/>
    <xf numFmtId="0" fontId="37" fillId="0" borderId="0" xfId="4" applyNumberFormat="1" applyFont="1" applyFill="1" applyBorder="1" applyAlignment="1">
      <alignment horizontal="right"/>
    </xf>
    <xf numFmtId="201" fontId="36" fillId="0" borderId="6" xfId="4" applyNumberFormat="1" applyFont="1" applyFill="1" applyBorder="1" applyAlignment="1">
      <alignment horizontal="center"/>
    </xf>
    <xf numFmtId="43" fontId="36" fillId="0" borderId="22" xfId="6" applyFont="1" applyFill="1" applyBorder="1" applyAlignment="1"/>
    <xf numFmtId="43" fontId="36" fillId="0" borderId="6" xfId="6" applyFont="1" applyFill="1" applyBorder="1" applyAlignment="1"/>
    <xf numFmtId="43" fontId="36" fillId="0" borderId="25" xfId="6" applyFont="1" applyFill="1" applyBorder="1" applyAlignment="1"/>
    <xf numFmtId="43" fontId="37" fillId="0" borderId="22" xfId="5" applyFont="1" applyFill="1" applyBorder="1" applyAlignment="1">
      <alignment horizontal="center"/>
    </xf>
    <xf numFmtId="43" fontId="37" fillId="0" borderId="24" xfId="5" applyFont="1" applyFill="1" applyBorder="1" applyAlignment="1">
      <alignment horizontal="center"/>
    </xf>
    <xf numFmtId="43" fontId="37" fillId="0" borderId="25" xfId="5" applyFont="1" applyFill="1" applyBorder="1" applyAlignment="1">
      <alignment horizontal="center"/>
    </xf>
    <xf numFmtId="43" fontId="36" fillId="0" borderId="3" xfId="5" applyFont="1" applyFill="1" applyBorder="1" applyAlignment="1">
      <alignment horizontal="center"/>
    </xf>
    <xf numFmtId="43" fontId="36" fillId="0" borderId="4" xfId="5" applyFont="1" applyFill="1" applyBorder="1" applyAlignment="1">
      <alignment horizontal="center"/>
    </xf>
    <xf numFmtId="43" fontId="36" fillId="0" borderId="2" xfId="5" applyFont="1" applyFill="1" applyBorder="1" applyAlignment="1">
      <alignment horizontal="center" vertical="center"/>
    </xf>
    <xf numFmtId="43" fontId="36" fillId="0" borderId="5" xfId="5" applyFont="1" applyFill="1" applyBorder="1" applyAlignment="1">
      <alignment horizontal="center" vertical="center"/>
    </xf>
    <xf numFmtId="0" fontId="40" fillId="0" borderId="0" xfId="1" applyFont="1" applyFill="1" applyAlignment="1">
      <alignment horizontal="center"/>
    </xf>
    <xf numFmtId="0" fontId="35" fillId="0" borderId="0" xfId="2" applyFont="1" applyFill="1" applyAlignment="1">
      <alignment horizontal="center"/>
    </xf>
    <xf numFmtId="0" fontId="36" fillId="0" borderId="2" xfId="4" applyFont="1" applyFill="1" applyBorder="1" applyAlignment="1">
      <alignment horizontal="center" vertical="center"/>
    </xf>
    <xf numFmtId="0" fontId="36" fillId="0" borderId="5" xfId="4" applyFont="1" applyFill="1" applyBorder="1" applyAlignment="1">
      <alignment horizontal="center" vertical="center"/>
    </xf>
    <xf numFmtId="0" fontId="41" fillId="0" borderId="0" xfId="1" applyFont="1" applyFill="1" applyAlignment="1">
      <alignment horizontal="right"/>
    </xf>
  </cellXfs>
  <cellStyles count="280">
    <cellStyle name="20% - ส่วนที่ถูกเน้น1 2" xfId="10" xr:uid="{00000000-0005-0000-0000-000000000000}"/>
    <cellStyle name="20% - ส่วนที่ถูกเน้น1 3" xfId="11" xr:uid="{00000000-0005-0000-0000-000001000000}"/>
    <cellStyle name="20% - ส่วนที่ถูกเน้น1 4" xfId="12" xr:uid="{00000000-0005-0000-0000-000002000000}"/>
    <cellStyle name="20% - ส่วนที่ถูกเน้น1 5" xfId="13" xr:uid="{00000000-0005-0000-0000-000003000000}"/>
    <cellStyle name="20% - ส่วนที่ถูกเน้น2 2" xfId="14" xr:uid="{00000000-0005-0000-0000-000004000000}"/>
    <cellStyle name="20% - ส่วนที่ถูกเน้น2 3" xfId="15" xr:uid="{00000000-0005-0000-0000-000005000000}"/>
    <cellStyle name="20% - ส่วนที่ถูกเน้น2 4" xfId="16" xr:uid="{00000000-0005-0000-0000-000006000000}"/>
    <cellStyle name="20% - ส่วนที่ถูกเน้น2 5" xfId="17" xr:uid="{00000000-0005-0000-0000-000007000000}"/>
    <cellStyle name="20% - ส่วนที่ถูกเน้น3 2" xfId="18" xr:uid="{00000000-0005-0000-0000-000008000000}"/>
    <cellStyle name="20% - ส่วนที่ถูกเน้น3 3" xfId="19" xr:uid="{00000000-0005-0000-0000-000009000000}"/>
    <cellStyle name="20% - ส่วนที่ถูกเน้น3 4" xfId="20" xr:uid="{00000000-0005-0000-0000-00000A000000}"/>
    <cellStyle name="20% - ส่วนที่ถูกเน้น3 5" xfId="21" xr:uid="{00000000-0005-0000-0000-00000B000000}"/>
    <cellStyle name="20% - ส่วนที่ถูกเน้น4 2" xfId="22" xr:uid="{00000000-0005-0000-0000-00000C000000}"/>
    <cellStyle name="20% - ส่วนที่ถูกเน้น4 3" xfId="23" xr:uid="{00000000-0005-0000-0000-00000D000000}"/>
    <cellStyle name="20% - ส่วนที่ถูกเน้น4 4" xfId="24" xr:uid="{00000000-0005-0000-0000-00000E000000}"/>
    <cellStyle name="20% - ส่วนที่ถูกเน้น4 5" xfId="25" xr:uid="{00000000-0005-0000-0000-00000F000000}"/>
    <cellStyle name="20% - ส่วนที่ถูกเน้น5 2" xfId="26" xr:uid="{00000000-0005-0000-0000-000010000000}"/>
    <cellStyle name="20% - ส่วนที่ถูกเน้น5 3" xfId="27" xr:uid="{00000000-0005-0000-0000-000011000000}"/>
    <cellStyle name="20% - ส่วนที่ถูกเน้น5 4" xfId="28" xr:uid="{00000000-0005-0000-0000-000012000000}"/>
    <cellStyle name="20% - ส่วนที่ถูกเน้น5 5" xfId="29" xr:uid="{00000000-0005-0000-0000-000013000000}"/>
    <cellStyle name="20% - ส่วนที่ถูกเน้น6 2" xfId="30" xr:uid="{00000000-0005-0000-0000-000014000000}"/>
    <cellStyle name="20% - ส่วนที่ถูกเน้น6 3" xfId="31" xr:uid="{00000000-0005-0000-0000-000015000000}"/>
    <cellStyle name="20% - ส่วนที่ถูกเน้น6 4" xfId="32" xr:uid="{00000000-0005-0000-0000-000016000000}"/>
    <cellStyle name="20% - ส่วนที่ถูกเน้น6 5" xfId="33" xr:uid="{00000000-0005-0000-0000-000017000000}"/>
    <cellStyle name="๒Wลว - Style1" xfId="34" xr:uid="{00000000-0005-0000-0000-000018000000}"/>
    <cellStyle name="๒Wลว - Style2" xfId="35" xr:uid="{00000000-0005-0000-0000-000019000000}"/>
    <cellStyle name="๒Wลว - Style3" xfId="36" xr:uid="{00000000-0005-0000-0000-00001A000000}"/>
    <cellStyle name="๒Wลว - Style4" xfId="37" xr:uid="{00000000-0005-0000-0000-00001B000000}"/>
    <cellStyle name="๒Wลว - Style5" xfId="38" xr:uid="{00000000-0005-0000-0000-00001C000000}"/>
    <cellStyle name="๒Wลว - Style6" xfId="39" xr:uid="{00000000-0005-0000-0000-00001D000000}"/>
    <cellStyle name="๒Wลว - Style7" xfId="40" xr:uid="{00000000-0005-0000-0000-00001E000000}"/>
    <cellStyle name="๒Wลว - Style8" xfId="41" xr:uid="{00000000-0005-0000-0000-00001F000000}"/>
    <cellStyle name="40% - ส่วนที่ถูกเน้น1 2" xfId="42" xr:uid="{00000000-0005-0000-0000-000020000000}"/>
    <cellStyle name="40% - ส่วนที่ถูกเน้น1 3" xfId="43" xr:uid="{00000000-0005-0000-0000-000021000000}"/>
    <cellStyle name="40% - ส่วนที่ถูกเน้น1 4" xfId="44" xr:uid="{00000000-0005-0000-0000-000022000000}"/>
    <cellStyle name="40% - ส่วนที่ถูกเน้น1 5" xfId="45" xr:uid="{00000000-0005-0000-0000-000023000000}"/>
    <cellStyle name="40% - ส่วนที่ถูกเน้น2 2" xfId="46" xr:uid="{00000000-0005-0000-0000-000024000000}"/>
    <cellStyle name="40% - ส่วนที่ถูกเน้น2 3" xfId="47" xr:uid="{00000000-0005-0000-0000-000025000000}"/>
    <cellStyle name="40% - ส่วนที่ถูกเน้น2 4" xfId="48" xr:uid="{00000000-0005-0000-0000-000026000000}"/>
    <cellStyle name="40% - ส่วนที่ถูกเน้น2 5" xfId="49" xr:uid="{00000000-0005-0000-0000-000027000000}"/>
    <cellStyle name="40% - ส่วนที่ถูกเน้น3 2" xfId="50" xr:uid="{00000000-0005-0000-0000-000028000000}"/>
    <cellStyle name="40% - ส่วนที่ถูกเน้น3 3" xfId="51" xr:uid="{00000000-0005-0000-0000-000029000000}"/>
    <cellStyle name="40% - ส่วนที่ถูกเน้น3 4" xfId="52" xr:uid="{00000000-0005-0000-0000-00002A000000}"/>
    <cellStyle name="40% - ส่วนที่ถูกเน้น3 5" xfId="53" xr:uid="{00000000-0005-0000-0000-00002B000000}"/>
    <cellStyle name="40% - ส่วนที่ถูกเน้น4 2" xfId="54" xr:uid="{00000000-0005-0000-0000-00002C000000}"/>
    <cellStyle name="40% - ส่วนที่ถูกเน้น4 3" xfId="55" xr:uid="{00000000-0005-0000-0000-00002D000000}"/>
    <cellStyle name="40% - ส่วนที่ถูกเน้น4 4" xfId="56" xr:uid="{00000000-0005-0000-0000-00002E000000}"/>
    <cellStyle name="40% - ส่วนที่ถูกเน้น4 5" xfId="57" xr:uid="{00000000-0005-0000-0000-00002F000000}"/>
    <cellStyle name="40% - ส่วนที่ถูกเน้น5 2" xfId="58" xr:uid="{00000000-0005-0000-0000-000030000000}"/>
    <cellStyle name="40% - ส่วนที่ถูกเน้น5 3" xfId="59" xr:uid="{00000000-0005-0000-0000-000031000000}"/>
    <cellStyle name="40% - ส่วนที่ถูกเน้น5 4" xfId="60" xr:uid="{00000000-0005-0000-0000-000032000000}"/>
    <cellStyle name="40% - ส่วนที่ถูกเน้น5 5" xfId="61" xr:uid="{00000000-0005-0000-0000-000033000000}"/>
    <cellStyle name="40% - ส่วนที่ถูกเน้น6 2" xfId="62" xr:uid="{00000000-0005-0000-0000-000034000000}"/>
    <cellStyle name="40% - ส่วนที่ถูกเน้น6 3" xfId="63" xr:uid="{00000000-0005-0000-0000-000035000000}"/>
    <cellStyle name="40% - ส่วนที่ถูกเน้น6 4" xfId="64" xr:uid="{00000000-0005-0000-0000-000036000000}"/>
    <cellStyle name="40% - ส่วนที่ถูกเน้น6 5" xfId="65" xr:uid="{00000000-0005-0000-0000-000037000000}"/>
    <cellStyle name="60% - ส่วนที่ถูกเน้น1 2" xfId="66" xr:uid="{00000000-0005-0000-0000-000038000000}"/>
    <cellStyle name="60% - ส่วนที่ถูกเน้น1 3" xfId="67" xr:uid="{00000000-0005-0000-0000-000039000000}"/>
    <cellStyle name="60% - ส่วนที่ถูกเน้น1 4" xfId="68" xr:uid="{00000000-0005-0000-0000-00003A000000}"/>
    <cellStyle name="60% - ส่วนที่ถูกเน้น1 5" xfId="69" xr:uid="{00000000-0005-0000-0000-00003B000000}"/>
    <cellStyle name="60% - ส่วนที่ถูกเน้น2 2" xfId="70" xr:uid="{00000000-0005-0000-0000-00003C000000}"/>
    <cellStyle name="60% - ส่วนที่ถูกเน้น2 3" xfId="71" xr:uid="{00000000-0005-0000-0000-00003D000000}"/>
    <cellStyle name="60% - ส่วนที่ถูกเน้น2 4" xfId="72" xr:uid="{00000000-0005-0000-0000-00003E000000}"/>
    <cellStyle name="60% - ส่วนที่ถูกเน้น2 5" xfId="73" xr:uid="{00000000-0005-0000-0000-00003F000000}"/>
    <cellStyle name="60% - ส่วนที่ถูกเน้น3 2" xfId="74" xr:uid="{00000000-0005-0000-0000-000040000000}"/>
    <cellStyle name="60% - ส่วนที่ถูกเน้น3 3" xfId="75" xr:uid="{00000000-0005-0000-0000-000041000000}"/>
    <cellStyle name="60% - ส่วนที่ถูกเน้น3 4" xfId="76" xr:uid="{00000000-0005-0000-0000-000042000000}"/>
    <cellStyle name="60% - ส่วนที่ถูกเน้น3 5" xfId="77" xr:uid="{00000000-0005-0000-0000-000043000000}"/>
    <cellStyle name="60% - ส่วนที่ถูกเน้น4 2" xfId="78" xr:uid="{00000000-0005-0000-0000-000044000000}"/>
    <cellStyle name="60% - ส่วนที่ถูกเน้น4 3" xfId="79" xr:uid="{00000000-0005-0000-0000-000045000000}"/>
    <cellStyle name="60% - ส่วนที่ถูกเน้น4 4" xfId="80" xr:uid="{00000000-0005-0000-0000-000046000000}"/>
    <cellStyle name="60% - ส่วนที่ถูกเน้น4 5" xfId="81" xr:uid="{00000000-0005-0000-0000-000047000000}"/>
    <cellStyle name="60% - ส่วนที่ถูกเน้น5 2" xfId="82" xr:uid="{00000000-0005-0000-0000-000048000000}"/>
    <cellStyle name="60% - ส่วนที่ถูกเน้น5 3" xfId="83" xr:uid="{00000000-0005-0000-0000-000049000000}"/>
    <cellStyle name="60% - ส่วนที่ถูกเน้น5 4" xfId="84" xr:uid="{00000000-0005-0000-0000-00004A000000}"/>
    <cellStyle name="60% - ส่วนที่ถูกเน้น5 5" xfId="85" xr:uid="{00000000-0005-0000-0000-00004B000000}"/>
    <cellStyle name="60% - ส่วนที่ถูกเน้น6 2" xfId="86" xr:uid="{00000000-0005-0000-0000-00004C000000}"/>
    <cellStyle name="60% - ส่วนที่ถูกเน้น6 3" xfId="87" xr:uid="{00000000-0005-0000-0000-00004D000000}"/>
    <cellStyle name="60% - ส่วนที่ถูกเน้น6 4" xfId="88" xr:uid="{00000000-0005-0000-0000-00004E000000}"/>
    <cellStyle name="60% - ส่วนที่ถูกเน้น6 5" xfId="89" xr:uid="{00000000-0005-0000-0000-00004F000000}"/>
    <cellStyle name="BOLDSH - Style1" xfId="90" xr:uid="{00000000-0005-0000-0000-000050000000}"/>
    <cellStyle name="Calc Currency (0)" xfId="91" xr:uid="{00000000-0005-0000-0000-000051000000}"/>
    <cellStyle name="Calc Currency (2)" xfId="92" xr:uid="{00000000-0005-0000-0000-000052000000}"/>
    <cellStyle name="Calc Percent (0)" xfId="93" xr:uid="{00000000-0005-0000-0000-000053000000}"/>
    <cellStyle name="Calc Percent (1)" xfId="94" xr:uid="{00000000-0005-0000-0000-000054000000}"/>
    <cellStyle name="Calc Percent (2)" xfId="95" xr:uid="{00000000-0005-0000-0000-000055000000}"/>
    <cellStyle name="Calc Units (0)" xfId="96" xr:uid="{00000000-0005-0000-0000-000056000000}"/>
    <cellStyle name="Calc Units (1)" xfId="97" xr:uid="{00000000-0005-0000-0000-000057000000}"/>
    <cellStyle name="Calc Units (2)" xfId="98" xr:uid="{00000000-0005-0000-0000-000058000000}"/>
    <cellStyle name="category" xfId="99" xr:uid="{00000000-0005-0000-0000-000059000000}"/>
    <cellStyle name="Comma [00]" xfId="100" xr:uid="{00000000-0005-0000-0000-00005A000000}"/>
    <cellStyle name="Comma 2" xfId="101" xr:uid="{00000000-0005-0000-0000-00005B000000}"/>
    <cellStyle name="Comma 2 2" xfId="278" xr:uid="{00000000-0005-0000-0000-00005C000000}"/>
    <cellStyle name="Comma 3" xfId="102" xr:uid="{00000000-0005-0000-0000-00005D000000}"/>
    <cellStyle name="Currency [00]" xfId="103" xr:uid="{00000000-0005-0000-0000-00005E000000}"/>
    <cellStyle name="Date Short" xfId="104" xr:uid="{00000000-0005-0000-0000-00005F000000}"/>
    <cellStyle name="Enter Currency (0)" xfId="105" xr:uid="{00000000-0005-0000-0000-000060000000}"/>
    <cellStyle name="Enter Currency (2)" xfId="106" xr:uid="{00000000-0005-0000-0000-000061000000}"/>
    <cellStyle name="Enter Units (0)" xfId="107" xr:uid="{00000000-0005-0000-0000-000062000000}"/>
    <cellStyle name="Enter Units (1)" xfId="108" xr:uid="{00000000-0005-0000-0000-000063000000}"/>
    <cellStyle name="Enter Units (2)" xfId="109" xr:uid="{00000000-0005-0000-0000-000064000000}"/>
    <cellStyle name="Grey" xfId="110" xr:uid="{00000000-0005-0000-0000-000065000000}"/>
    <cellStyle name="HEADER" xfId="111" xr:uid="{00000000-0005-0000-0000-000066000000}"/>
    <cellStyle name="Header1" xfId="112" xr:uid="{00000000-0005-0000-0000-000067000000}"/>
    <cellStyle name="Header2" xfId="113" xr:uid="{00000000-0005-0000-0000-000068000000}"/>
    <cellStyle name="Input [yellow]" xfId="114" xr:uid="{00000000-0005-0000-0000-000069000000}"/>
    <cellStyle name="LINEAL - Style2" xfId="115" xr:uid="{00000000-0005-0000-0000-00006A000000}"/>
    <cellStyle name="Link Currency (0)" xfId="116" xr:uid="{00000000-0005-0000-0000-00006B000000}"/>
    <cellStyle name="Link Currency (2)" xfId="117" xr:uid="{00000000-0005-0000-0000-00006C000000}"/>
    <cellStyle name="Link Units (0)" xfId="118" xr:uid="{00000000-0005-0000-0000-00006D000000}"/>
    <cellStyle name="Link Units (1)" xfId="119" xr:uid="{00000000-0005-0000-0000-00006E000000}"/>
    <cellStyle name="Link Units (2)" xfId="120" xr:uid="{00000000-0005-0000-0000-00006F000000}"/>
    <cellStyle name="Model" xfId="121" xr:uid="{00000000-0005-0000-0000-000070000000}"/>
    <cellStyle name="no dec" xfId="122" xr:uid="{00000000-0005-0000-0000-000071000000}"/>
    <cellStyle name="Normal - Style1" xfId="123" xr:uid="{00000000-0005-0000-0000-000072000000}"/>
    <cellStyle name="Normal 2" xfId="3" xr:uid="{00000000-0005-0000-0000-000073000000}"/>
    <cellStyle name="Normal 2 2" xfId="277" xr:uid="{00000000-0005-0000-0000-000074000000}"/>
    <cellStyle name="Normal 3" xfId="124" xr:uid="{00000000-0005-0000-0000-000075000000}"/>
    <cellStyle name="Normal_Blank_Boq.Form-cm" xfId="1" xr:uid="{00000000-0005-0000-0000-000076000000}"/>
    <cellStyle name="Percent [0]" xfId="125" xr:uid="{00000000-0005-0000-0000-000077000000}"/>
    <cellStyle name="Percent [00]" xfId="126" xr:uid="{00000000-0005-0000-0000-000078000000}"/>
    <cellStyle name="Percent [2]" xfId="127" xr:uid="{00000000-0005-0000-0000-000079000000}"/>
    <cellStyle name="Percent 2" xfId="128" xr:uid="{00000000-0005-0000-0000-00007A000000}"/>
    <cellStyle name="Pilkku_BINV" xfId="129" xr:uid="{00000000-0005-0000-0000-00007B000000}"/>
    <cellStyle name="PrePop Currency (0)" xfId="130" xr:uid="{00000000-0005-0000-0000-00007C000000}"/>
    <cellStyle name="PrePop Currency (2)" xfId="131" xr:uid="{00000000-0005-0000-0000-00007D000000}"/>
    <cellStyle name="PrePop Units (0)" xfId="132" xr:uid="{00000000-0005-0000-0000-00007E000000}"/>
    <cellStyle name="PrePop Units (1)" xfId="133" xr:uid="{00000000-0005-0000-0000-00007F000000}"/>
    <cellStyle name="PrePop Units (2)" xfId="134" xr:uid="{00000000-0005-0000-0000-000080000000}"/>
    <cellStyle name="Py?r. luku_BINV" xfId="135" xr:uid="{00000000-0005-0000-0000-000081000000}"/>
    <cellStyle name="Py?r. valuutta_BINV" xfId="136" xr:uid="{00000000-0005-0000-0000-000082000000}"/>
    <cellStyle name="subhead" xfId="137" xr:uid="{00000000-0005-0000-0000-000083000000}"/>
    <cellStyle name="Text Indent A" xfId="138" xr:uid="{00000000-0005-0000-0000-000084000000}"/>
    <cellStyle name="Text Indent B" xfId="139" xr:uid="{00000000-0005-0000-0000-000085000000}"/>
    <cellStyle name="Text Indent C" xfId="140" xr:uid="{00000000-0005-0000-0000-000086000000}"/>
    <cellStyle name="Valuutta_BINV" xfId="141" xr:uid="{00000000-0005-0000-0000-000087000000}"/>
    <cellStyle name="การคำนวณ 2" xfId="142" xr:uid="{00000000-0005-0000-0000-000088000000}"/>
    <cellStyle name="การคำนวณ 3" xfId="143" xr:uid="{00000000-0005-0000-0000-000089000000}"/>
    <cellStyle name="การคำนวณ 4" xfId="144" xr:uid="{00000000-0005-0000-0000-00008A000000}"/>
    <cellStyle name="การคำนวณ 5" xfId="145" xr:uid="{00000000-0005-0000-0000-00008B000000}"/>
    <cellStyle name="ข้อความเตือน 2" xfId="146" xr:uid="{00000000-0005-0000-0000-00008C000000}"/>
    <cellStyle name="ข้อความเตือน 3" xfId="147" xr:uid="{00000000-0005-0000-0000-00008D000000}"/>
    <cellStyle name="ข้อความเตือน 4" xfId="148" xr:uid="{00000000-0005-0000-0000-00008E000000}"/>
    <cellStyle name="ข้อความเตือน 5" xfId="149" xr:uid="{00000000-0005-0000-0000-00008F000000}"/>
    <cellStyle name="ข้อความอธิบาย 2" xfId="150" xr:uid="{00000000-0005-0000-0000-000090000000}"/>
    <cellStyle name="ข้อความอธิบาย 3" xfId="151" xr:uid="{00000000-0005-0000-0000-000091000000}"/>
    <cellStyle name="ข้อความอธิบาย 4" xfId="152" xr:uid="{00000000-0005-0000-0000-000092000000}"/>
    <cellStyle name="ข้อความอธิบาย 5" xfId="153" xr:uid="{00000000-0005-0000-0000-000093000000}"/>
    <cellStyle name="เครื่องหมายจุลภาค 13" xfId="279" xr:uid="{00000000-0005-0000-0000-000094000000}"/>
    <cellStyle name="เครื่องหมายจุลภาค 2" xfId="6" xr:uid="{00000000-0005-0000-0000-000095000000}"/>
    <cellStyle name="เครื่องหมายจุลภาค 3" xfId="154" xr:uid="{00000000-0005-0000-0000-000096000000}"/>
    <cellStyle name="เครื่องหมายจุลภาค 4" xfId="5" xr:uid="{00000000-0005-0000-0000-000097000000}"/>
    <cellStyle name="เครื่องหมายจุลภาค 4 2" xfId="8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 8" xfId="157" xr:uid="{00000000-0005-0000-0000-00009B000000}"/>
    <cellStyle name="เครื่องหมายสกุลเงิน 2" xfId="158" xr:uid="{00000000-0005-0000-0000-00009C000000}"/>
    <cellStyle name="ชื่อเรื่อง 2" xfId="159" xr:uid="{00000000-0005-0000-0000-00009D000000}"/>
    <cellStyle name="ชื่อเรื่อง 3" xfId="160" xr:uid="{00000000-0005-0000-0000-00009E000000}"/>
    <cellStyle name="ชื่อเรื่อง 4" xfId="161" xr:uid="{00000000-0005-0000-0000-00009F000000}"/>
    <cellStyle name="ชื่อเรื่อง 5" xfId="162" xr:uid="{00000000-0005-0000-0000-0000A0000000}"/>
    <cellStyle name="เซลล์ตรวจสอบ 2" xfId="163" xr:uid="{00000000-0005-0000-0000-0000A1000000}"/>
    <cellStyle name="เซลล์ตรวจสอบ 3" xfId="164" xr:uid="{00000000-0005-0000-0000-0000A2000000}"/>
    <cellStyle name="เซลล์ตรวจสอบ 4" xfId="165" xr:uid="{00000000-0005-0000-0000-0000A3000000}"/>
    <cellStyle name="เซลล์ตรวจสอบ 5" xfId="166" xr:uid="{00000000-0005-0000-0000-0000A4000000}"/>
    <cellStyle name="เซลล์ที่มีการเชื่อมโยง 2" xfId="167" xr:uid="{00000000-0005-0000-0000-0000A5000000}"/>
    <cellStyle name="เซลล์ที่มีการเชื่อมโยง 3" xfId="168" xr:uid="{00000000-0005-0000-0000-0000A6000000}"/>
    <cellStyle name="เซลล์ที่มีการเชื่อมโยง 4" xfId="169" xr:uid="{00000000-0005-0000-0000-0000A7000000}"/>
    <cellStyle name="เซลล์ที่มีการเชื่อมโยง 5" xfId="170" xr:uid="{00000000-0005-0000-0000-0000A8000000}"/>
    <cellStyle name="ดี 2" xfId="171" xr:uid="{00000000-0005-0000-0000-0000A9000000}"/>
    <cellStyle name="ดี 3" xfId="172" xr:uid="{00000000-0005-0000-0000-0000AA000000}"/>
    <cellStyle name="ดี 4" xfId="173" xr:uid="{00000000-0005-0000-0000-0000AB000000}"/>
    <cellStyle name="ดี 5" xfId="174" xr:uid="{00000000-0005-0000-0000-0000AC000000}"/>
    <cellStyle name="ปกติ" xfId="0" builtinId="0"/>
    <cellStyle name="ปกติ 10" xfId="175" xr:uid="{00000000-0005-0000-0000-0000AE000000}"/>
    <cellStyle name="ปกติ 11" xfId="176" xr:uid="{00000000-0005-0000-0000-0000AF000000}"/>
    <cellStyle name="ปกติ 12" xfId="177" xr:uid="{00000000-0005-0000-0000-0000B0000000}"/>
    <cellStyle name="ปกติ 13" xfId="178" xr:uid="{00000000-0005-0000-0000-0000B1000000}"/>
    <cellStyle name="ปกติ 14" xfId="2" xr:uid="{00000000-0005-0000-0000-0000B2000000}"/>
    <cellStyle name="ปกติ 15" xfId="179" xr:uid="{00000000-0005-0000-0000-0000B3000000}"/>
    <cellStyle name="ปกติ 16" xfId="180" xr:uid="{00000000-0005-0000-0000-0000B4000000}"/>
    <cellStyle name="ปกติ 17" xfId="181" xr:uid="{00000000-0005-0000-0000-0000B5000000}"/>
    <cellStyle name="ปกติ 18" xfId="182" xr:uid="{00000000-0005-0000-0000-0000B6000000}"/>
    <cellStyle name="ปกติ 19" xfId="183" xr:uid="{00000000-0005-0000-0000-0000B7000000}"/>
    <cellStyle name="ปกติ 2" xfId="184" xr:uid="{00000000-0005-0000-0000-0000B8000000}"/>
    <cellStyle name="ปกติ 20" xfId="185" xr:uid="{00000000-0005-0000-0000-0000B9000000}"/>
    <cellStyle name="ปกติ 21" xfId="186" xr:uid="{00000000-0005-0000-0000-0000BA000000}"/>
    <cellStyle name="ปกติ 22" xfId="187" xr:uid="{00000000-0005-0000-0000-0000BB000000}"/>
    <cellStyle name="ปกติ 23" xfId="188" xr:uid="{00000000-0005-0000-0000-0000BC000000}"/>
    <cellStyle name="ปกติ 24" xfId="189" xr:uid="{00000000-0005-0000-0000-0000BD000000}"/>
    <cellStyle name="ปกติ 25" xfId="190" xr:uid="{00000000-0005-0000-0000-0000BE000000}"/>
    <cellStyle name="ปกติ 26" xfId="191" xr:uid="{00000000-0005-0000-0000-0000BF000000}"/>
    <cellStyle name="ปกติ 27" xfId="192" xr:uid="{00000000-0005-0000-0000-0000C0000000}"/>
    <cellStyle name="ปกติ 28" xfId="193" xr:uid="{00000000-0005-0000-0000-0000C1000000}"/>
    <cellStyle name="ปกติ 29" xfId="194" xr:uid="{00000000-0005-0000-0000-0000C2000000}"/>
    <cellStyle name="ปกติ 3" xfId="195" xr:uid="{00000000-0005-0000-0000-0000C3000000}"/>
    <cellStyle name="ปกติ 30" xfId="196" xr:uid="{00000000-0005-0000-0000-0000C4000000}"/>
    <cellStyle name="ปกติ 31" xfId="197" xr:uid="{00000000-0005-0000-0000-0000C5000000}"/>
    <cellStyle name="ปกติ 32" xfId="198" xr:uid="{00000000-0005-0000-0000-0000C6000000}"/>
    <cellStyle name="ปกติ 33" xfId="199" xr:uid="{00000000-0005-0000-0000-0000C7000000}"/>
    <cellStyle name="ปกติ 34" xfId="200" xr:uid="{00000000-0005-0000-0000-0000C8000000}"/>
    <cellStyle name="ปกติ 35" xfId="201" xr:uid="{00000000-0005-0000-0000-0000C9000000}"/>
    <cellStyle name="ปกติ 36" xfId="202" xr:uid="{00000000-0005-0000-0000-0000CA000000}"/>
    <cellStyle name="ปกติ 37" xfId="203" xr:uid="{00000000-0005-0000-0000-0000CB000000}"/>
    <cellStyle name="ปกติ 38" xfId="204" xr:uid="{00000000-0005-0000-0000-0000CC000000}"/>
    <cellStyle name="ปกติ 39" xfId="205" xr:uid="{00000000-0005-0000-0000-0000CD000000}"/>
    <cellStyle name="ปกติ 4" xfId="4" xr:uid="{00000000-0005-0000-0000-0000CE000000}"/>
    <cellStyle name="ปกติ 5" xfId="206" xr:uid="{00000000-0005-0000-0000-0000CF000000}"/>
    <cellStyle name="ปกติ 6" xfId="207" xr:uid="{00000000-0005-0000-0000-0000D0000000}"/>
    <cellStyle name="ปกติ 7" xfId="208" xr:uid="{00000000-0005-0000-0000-0000D1000000}"/>
    <cellStyle name="ปกติ 8" xfId="209" xr:uid="{00000000-0005-0000-0000-0000D2000000}"/>
    <cellStyle name="ปกติ 9" xfId="210" xr:uid="{00000000-0005-0000-0000-0000D3000000}"/>
    <cellStyle name="ปกติ_Sheet1" xfId="7" xr:uid="{00000000-0005-0000-0000-0000D4000000}"/>
    <cellStyle name="ป้อนค่า 2" xfId="211" xr:uid="{00000000-0005-0000-0000-0000D5000000}"/>
    <cellStyle name="ป้อนค่า 3" xfId="212" xr:uid="{00000000-0005-0000-0000-0000D6000000}"/>
    <cellStyle name="ป้อนค่า 4" xfId="213" xr:uid="{00000000-0005-0000-0000-0000D7000000}"/>
    <cellStyle name="ป้อนค่า 5" xfId="214" xr:uid="{00000000-0005-0000-0000-0000D8000000}"/>
    <cellStyle name="ปานกลาง 2" xfId="215" xr:uid="{00000000-0005-0000-0000-0000D9000000}"/>
    <cellStyle name="ปานกลาง 3" xfId="216" xr:uid="{00000000-0005-0000-0000-0000DA000000}"/>
    <cellStyle name="ปานกลาง 4" xfId="217" xr:uid="{00000000-0005-0000-0000-0000DB000000}"/>
    <cellStyle name="ปานกลาง 5" xfId="218" xr:uid="{00000000-0005-0000-0000-0000DC000000}"/>
    <cellStyle name="เปอร์เซ็นต์ 2" xfId="9" xr:uid="{00000000-0005-0000-0000-0000DD000000}"/>
    <cellStyle name="เปอร์เซ็นต์ 4" xfId="219" xr:uid="{00000000-0005-0000-0000-0000DE000000}"/>
    <cellStyle name="ผลรวม 2" xfId="220" xr:uid="{00000000-0005-0000-0000-0000DF000000}"/>
    <cellStyle name="ผลรวม 3" xfId="221" xr:uid="{00000000-0005-0000-0000-0000E0000000}"/>
    <cellStyle name="ผลรวม 4" xfId="222" xr:uid="{00000000-0005-0000-0000-0000E1000000}"/>
    <cellStyle name="ผลรวม 5" xfId="223" xr:uid="{00000000-0005-0000-0000-0000E2000000}"/>
    <cellStyle name="แย่ 2" xfId="224" xr:uid="{00000000-0005-0000-0000-0000E3000000}"/>
    <cellStyle name="แย่ 3" xfId="225" xr:uid="{00000000-0005-0000-0000-0000E4000000}"/>
    <cellStyle name="แย่ 4" xfId="226" xr:uid="{00000000-0005-0000-0000-0000E5000000}"/>
    <cellStyle name="แย่ 5" xfId="227" xr:uid="{00000000-0005-0000-0000-0000E6000000}"/>
    <cellStyle name="ส่วนที่ถูกเน้น1 2" xfId="228" xr:uid="{00000000-0005-0000-0000-0000E7000000}"/>
    <cellStyle name="ส่วนที่ถูกเน้น1 3" xfId="229" xr:uid="{00000000-0005-0000-0000-0000E8000000}"/>
    <cellStyle name="ส่วนที่ถูกเน้น1 4" xfId="230" xr:uid="{00000000-0005-0000-0000-0000E9000000}"/>
    <cellStyle name="ส่วนที่ถูกเน้น1 5" xfId="231" xr:uid="{00000000-0005-0000-0000-0000EA000000}"/>
    <cellStyle name="ส่วนที่ถูกเน้น2 2" xfId="232" xr:uid="{00000000-0005-0000-0000-0000EB000000}"/>
    <cellStyle name="ส่วนที่ถูกเน้น2 3" xfId="233" xr:uid="{00000000-0005-0000-0000-0000EC000000}"/>
    <cellStyle name="ส่วนที่ถูกเน้น2 4" xfId="234" xr:uid="{00000000-0005-0000-0000-0000ED000000}"/>
    <cellStyle name="ส่วนที่ถูกเน้น2 5" xfId="235" xr:uid="{00000000-0005-0000-0000-0000EE000000}"/>
    <cellStyle name="ส่วนที่ถูกเน้น3 2" xfId="236" xr:uid="{00000000-0005-0000-0000-0000EF000000}"/>
    <cellStyle name="ส่วนที่ถูกเน้น3 3" xfId="237" xr:uid="{00000000-0005-0000-0000-0000F0000000}"/>
    <cellStyle name="ส่วนที่ถูกเน้น3 4" xfId="238" xr:uid="{00000000-0005-0000-0000-0000F1000000}"/>
    <cellStyle name="ส่วนที่ถูกเน้น3 5" xfId="239" xr:uid="{00000000-0005-0000-0000-0000F2000000}"/>
    <cellStyle name="ส่วนที่ถูกเน้น4 2" xfId="240" xr:uid="{00000000-0005-0000-0000-0000F3000000}"/>
    <cellStyle name="ส่วนที่ถูกเน้น4 3" xfId="241" xr:uid="{00000000-0005-0000-0000-0000F4000000}"/>
    <cellStyle name="ส่วนที่ถูกเน้น4 4" xfId="242" xr:uid="{00000000-0005-0000-0000-0000F5000000}"/>
    <cellStyle name="ส่วนที่ถูกเน้น4 5" xfId="243" xr:uid="{00000000-0005-0000-0000-0000F6000000}"/>
    <cellStyle name="ส่วนที่ถูกเน้น5 2" xfId="244" xr:uid="{00000000-0005-0000-0000-0000F7000000}"/>
    <cellStyle name="ส่วนที่ถูกเน้น5 3" xfId="245" xr:uid="{00000000-0005-0000-0000-0000F8000000}"/>
    <cellStyle name="ส่วนที่ถูกเน้น5 4" xfId="246" xr:uid="{00000000-0005-0000-0000-0000F9000000}"/>
    <cellStyle name="ส่วนที่ถูกเน้น5 5" xfId="247" xr:uid="{00000000-0005-0000-0000-0000FA000000}"/>
    <cellStyle name="ส่วนที่ถูกเน้น6 2" xfId="248" xr:uid="{00000000-0005-0000-0000-0000FB000000}"/>
    <cellStyle name="ส่วนที่ถูกเน้น6 3" xfId="249" xr:uid="{00000000-0005-0000-0000-0000FC000000}"/>
    <cellStyle name="ส่วนที่ถูกเน้น6 4" xfId="250" xr:uid="{00000000-0005-0000-0000-0000FD000000}"/>
    <cellStyle name="ส่วนที่ถูกเน้น6 5" xfId="251" xr:uid="{00000000-0005-0000-0000-0000FE000000}"/>
    <cellStyle name="เส้นขอบขวา" xfId="252" xr:uid="{00000000-0005-0000-0000-0000FF000000}"/>
    <cellStyle name="แสดงผล 2" xfId="253" xr:uid="{00000000-0005-0000-0000-000000010000}"/>
    <cellStyle name="แสดงผล 3" xfId="254" xr:uid="{00000000-0005-0000-0000-000001010000}"/>
    <cellStyle name="แสดงผล 4" xfId="255" xr:uid="{00000000-0005-0000-0000-000002010000}"/>
    <cellStyle name="แสดงผล 5" xfId="256" xr:uid="{00000000-0005-0000-0000-000003010000}"/>
    <cellStyle name="หมายเหตุ 2" xfId="257" xr:uid="{00000000-0005-0000-0000-000004010000}"/>
    <cellStyle name="หมายเหตุ 3" xfId="258" xr:uid="{00000000-0005-0000-0000-000005010000}"/>
    <cellStyle name="หมายเหตุ 4" xfId="259" xr:uid="{00000000-0005-0000-0000-000006010000}"/>
    <cellStyle name="หมายเหตุ 5" xfId="260" xr:uid="{00000000-0005-0000-0000-000007010000}"/>
    <cellStyle name="หัวเรื่อง 1 2" xfId="261" xr:uid="{00000000-0005-0000-0000-000008010000}"/>
    <cellStyle name="หัวเรื่อง 1 3" xfId="262" xr:uid="{00000000-0005-0000-0000-000009010000}"/>
    <cellStyle name="หัวเรื่อง 1 4" xfId="263" xr:uid="{00000000-0005-0000-0000-00000A010000}"/>
    <cellStyle name="หัวเรื่อง 1 5" xfId="264" xr:uid="{00000000-0005-0000-0000-00000B010000}"/>
    <cellStyle name="หัวเรื่อง 2 2" xfId="265" xr:uid="{00000000-0005-0000-0000-00000C010000}"/>
    <cellStyle name="หัวเรื่อง 2 3" xfId="266" xr:uid="{00000000-0005-0000-0000-00000D010000}"/>
    <cellStyle name="หัวเรื่อง 2 4" xfId="267" xr:uid="{00000000-0005-0000-0000-00000E010000}"/>
    <cellStyle name="หัวเรื่อง 2 5" xfId="268" xr:uid="{00000000-0005-0000-0000-00000F010000}"/>
    <cellStyle name="หัวเรื่อง 3 2" xfId="269" xr:uid="{00000000-0005-0000-0000-000010010000}"/>
    <cellStyle name="หัวเรื่อง 3 3" xfId="270" xr:uid="{00000000-0005-0000-0000-000011010000}"/>
    <cellStyle name="หัวเรื่อง 3 4" xfId="271" xr:uid="{00000000-0005-0000-0000-000012010000}"/>
    <cellStyle name="หัวเรื่อง 3 5" xfId="272" xr:uid="{00000000-0005-0000-0000-000013010000}"/>
    <cellStyle name="หัวเรื่อง 4 2" xfId="273" xr:uid="{00000000-0005-0000-0000-000014010000}"/>
    <cellStyle name="หัวเรื่อง 4 3" xfId="274" xr:uid="{00000000-0005-0000-0000-000015010000}"/>
    <cellStyle name="หัวเรื่อง 4 4" xfId="275" xr:uid="{00000000-0005-0000-0000-000016010000}"/>
    <cellStyle name="หัวเรื่อง 4 5" xfId="276" xr:uid="{00000000-0005-0000-0000-00001701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m\c\my%20document\Big-c%20Chachoengsao\compare\DATA\ENG\BIG-C-NA\COMPARE\SYSTEM\SYS2\WINDOWS\Desktop\Reduced%20Work\SAN-C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engpeth\c\1.%20PUENGPET\1.Puengpeth\BOQ-M&amp;E%20Work\Year%202548\The%20Infinity%20Tower\PROJECT\SBIA\5JUNE00\TKC-NET\AC\PACKAGE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47\m.e.\ESTIMATE\PROJECT\TENDER\YAKULT\EST_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m\c\ESTIMATE\BOQ\BOQ_&#3648;&#3629;&#3585;&#3594;&#3609;\BIG-C\Radamri_rev106\Bill%20No.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REDUCED 1"/>
      <sheetName val="SAN REDUCED 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-P3 "/>
      <sheetName val="Sum"/>
      <sheetName val="Air-East"/>
      <sheetName val="Air-West"/>
      <sheetName val="Concourse-A"/>
      <sheetName val="Concourse-B"/>
      <sheetName val="Concourse-C"/>
      <sheetName val="Concourse-D"/>
      <sheetName val="Concourse-E"/>
      <sheetName val="Concourse-F"/>
      <sheetName val="Concourse-G"/>
      <sheetName val="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inkler"/>
      <sheetName val="siamese"/>
      <sheetName val="AIR"/>
      <sheetName val="2"/>
      <sheetName val="2-A"/>
      <sheetName val="2-B "/>
      <sheetName val="2-C"/>
      <sheetName val="2-D"/>
      <sheetName val="2-E"/>
    </sheetNames>
    <sheetDataSet>
      <sheetData sheetId="0" refreshError="1">
        <row r="1">
          <cell r="A1" t="str">
            <v>Estimate Section</v>
          </cell>
          <cell r="D1" t="str">
            <v>STANDARD UNIT PRICE</v>
          </cell>
          <cell r="I1" t="str">
            <v>Document No.</v>
          </cell>
          <cell r="J1" t="str">
            <v>ME-ES-02</v>
          </cell>
        </row>
        <row r="2">
          <cell r="A2" t="str">
            <v>Part-2  Mechanical</v>
          </cell>
          <cell r="D2" t="str">
            <v>Section 2.2 Fixtures</v>
          </cell>
          <cell r="F2" t="str">
            <v>Item 2.2.6 Fire Protection Accessories</v>
          </cell>
          <cell r="I2" t="str">
            <v>Issue No.</v>
          </cell>
          <cell r="J2" t="str">
            <v>01</v>
          </cell>
          <cell r="K2" t="str">
            <v>Issue Date</v>
          </cell>
          <cell r="L2">
            <v>36251</v>
          </cell>
        </row>
        <row r="3">
          <cell r="B3" t="str">
            <v>Splinkler Head</v>
          </cell>
          <cell r="C3" t="str">
            <v>Splinkler Head</v>
          </cell>
          <cell r="D3" t="str">
            <v>Splinkler Head</v>
          </cell>
          <cell r="E3" t="str">
            <v>Splinkler Head</v>
          </cell>
          <cell r="F3" t="str">
            <v>Fire Extinguisher</v>
          </cell>
          <cell r="G3" t="str">
            <v>Fire Extinguisher</v>
          </cell>
          <cell r="H3" t="str">
            <v>Fire Extinguisher</v>
          </cell>
          <cell r="I3" t="str">
            <v>Fire Extinguisher</v>
          </cell>
          <cell r="J3" t="str">
            <v>Fire Extinguisher</v>
          </cell>
          <cell r="K3" t="str">
            <v>Alarm Gong</v>
          </cell>
        </row>
        <row r="4">
          <cell r="B4" t="str">
            <v>Glass Bulb</v>
          </cell>
          <cell r="C4" t="str">
            <v>Glass Bulb</v>
          </cell>
          <cell r="D4" t="str">
            <v>Glass Bulb</v>
          </cell>
          <cell r="E4" t="str">
            <v xml:space="preserve">Concealed </v>
          </cell>
          <cell r="F4" t="str">
            <v>Dry Chemical</v>
          </cell>
          <cell r="G4" t="str">
            <v>CO2</v>
          </cell>
          <cell r="H4" t="str">
            <v>CO2</v>
          </cell>
          <cell r="I4" t="str">
            <v>CO2</v>
          </cell>
          <cell r="J4" t="str">
            <v>CO2</v>
          </cell>
          <cell r="K4" t="str">
            <v>w/ Trim Gong</v>
          </cell>
        </row>
        <row r="5">
          <cell r="B5" t="str">
            <v>1/2" Orifice</v>
          </cell>
          <cell r="C5" t="str">
            <v>1/2" Orifice</v>
          </cell>
          <cell r="D5" t="str">
            <v>1/2" Orifice</v>
          </cell>
          <cell r="E5" t="str">
            <v>1/2" Orifice</v>
          </cell>
          <cell r="F5" t="str">
            <v>10LB</v>
          </cell>
          <cell r="G5" t="str">
            <v>10LB</v>
          </cell>
          <cell r="H5" t="str">
            <v>15LB</v>
          </cell>
          <cell r="I5" t="str">
            <v>20LB</v>
          </cell>
          <cell r="J5" t="str">
            <v>50LB</v>
          </cell>
          <cell r="K5" t="str">
            <v>Retard Chamber</v>
          </cell>
        </row>
        <row r="6">
          <cell r="B6" t="str">
            <v>1/2" NPT</v>
          </cell>
          <cell r="C6" t="str">
            <v>1/2" NPT</v>
          </cell>
          <cell r="D6" t="str">
            <v>1/2" NPT</v>
          </cell>
          <cell r="E6" t="str">
            <v>1/2" NPT</v>
          </cell>
          <cell r="F6" t="str">
            <v>4A : 60B : C</v>
          </cell>
          <cell r="G6" t="str">
            <v>10B : C</v>
          </cell>
          <cell r="H6" t="str">
            <v>10B : C</v>
          </cell>
          <cell r="I6" t="str">
            <v>10B : C</v>
          </cell>
          <cell r="J6" t="str">
            <v>20B : 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No. 2 - Carpark"/>
      <sheetName val="ANALYSIS"/>
      <sheetName val="resource1"/>
    </sheetNames>
    <sheetDataSet>
      <sheetData sheetId="0">
        <row r="4">
          <cell r="A4" t="str">
            <v>BIG  C   SUPERCENTER,  RAJDAMRI,  BANGKOK   -   MAIN  BUILDING  WORKS</v>
          </cell>
        </row>
        <row r="5">
          <cell r="A5"/>
        </row>
        <row r="6">
          <cell r="A6" t="str">
            <v>BILL  No.  2    :    STRUCTURE  WORKS     -    CARPARK  BLOCK</v>
          </cell>
        </row>
        <row r="9">
          <cell r="A9" t="str">
            <v>Item</v>
          </cell>
          <cell r="C9" t="str">
            <v>Description  of   Work</v>
          </cell>
        </row>
        <row r="14">
          <cell r="C14" t="str">
            <v>SUBSTRUCTURE  WORKS</v>
          </cell>
        </row>
        <row r="16">
          <cell r="A16" t="str">
            <v>1.</v>
          </cell>
          <cell r="C16" t="str">
            <v>EXCAVATION  AND  PREPARATION  WORKS</v>
          </cell>
        </row>
        <row r="18">
          <cell r="A18" t="str">
            <v>A.</v>
          </cell>
          <cell r="C18" t="str">
            <v>Excavation for basements, sumps and the like</v>
          </cell>
        </row>
        <row r="19">
          <cell r="C19" t="str">
            <v>commencing from existing ground level to</v>
          </cell>
        </row>
        <row r="20">
          <cell r="C20" t="str">
            <v>reduced level including working carefully around</v>
          </cell>
        </row>
        <row r="21">
          <cell r="C21" t="str">
            <v>and exposing precast concrete pile / bored pile.</v>
          </cell>
        </row>
        <row r="23">
          <cell r="A23" t="str">
            <v>B.</v>
          </cell>
          <cell r="C23" t="str">
            <v xml:space="preserve">Excavation for pile caps and the like commencing  </v>
          </cell>
        </row>
        <row r="24">
          <cell r="C24" t="str">
            <v xml:space="preserve">from reduced  level including working carefully  </v>
          </cell>
        </row>
        <row r="25">
          <cell r="C25" t="str">
            <v>around and exposing precast concrete piles /</v>
          </cell>
        </row>
        <row r="26">
          <cell r="C26" t="str">
            <v>bored pile.</v>
          </cell>
        </row>
        <row r="28">
          <cell r="A28" t="str">
            <v>C.</v>
          </cell>
          <cell r="C28" t="str">
            <v>Removing surplus excavated materials off site to</v>
          </cell>
        </row>
        <row r="29">
          <cell r="C29" t="str">
            <v>Contractor's own dump.</v>
          </cell>
        </row>
        <row r="31">
          <cell r="A31" t="str">
            <v>D.</v>
          </cell>
          <cell r="C31" t="str">
            <v>Allow  for  necessary  demolition  of  existing</v>
          </cell>
        </row>
        <row r="32">
          <cell r="C32" t="str">
            <v>slab  and  walls  during  excavation  works.</v>
          </cell>
        </row>
        <row r="35">
          <cell r="C35" t="str">
            <v>Water  Disposal</v>
          </cell>
        </row>
        <row r="37">
          <cell r="A37" t="str">
            <v>E.</v>
          </cell>
          <cell r="C37" t="str">
            <v>Keeping the site  and  the  whole  of  the  excavation</v>
          </cell>
        </row>
        <row r="38">
          <cell r="C38" t="str">
            <v>areas free from all surface, ground and subterranean</v>
          </cell>
        </row>
        <row r="39">
          <cell r="C39" t="str">
            <v>water including network of temporary drains,</v>
          </cell>
        </row>
        <row r="40">
          <cell r="C40" t="str">
            <v>sumps, pumps and desilting basin as required.</v>
          </cell>
        </row>
        <row r="43">
          <cell r="C43" t="str">
            <v>Surface  Treatment</v>
          </cell>
        </row>
        <row r="45">
          <cell r="A45" t="str">
            <v>F.</v>
          </cell>
          <cell r="C45" t="str">
            <v>Anti-termite treatment to all soil in contact with</v>
          </cell>
        </row>
        <row r="46">
          <cell r="C46" t="str">
            <v>building structure to be executed by an approved</v>
          </cell>
        </row>
        <row r="47">
          <cell r="C47" t="str">
            <v>firm, with and including provision of a certificate</v>
          </cell>
        </row>
        <row r="48">
          <cell r="C48" t="str">
            <v>of ten year guarantee.   (Approximately     930     m2)</v>
          </cell>
        </row>
        <row r="52">
          <cell r="C52" t="str">
            <v>Total   Carried   to   Collection</v>
          </cell>
        </row>
        <row r="55">
          <cell r="C55" t="str">
            <v>SUBSTRUCTURE  WORKS</v>
          </cell>
        </row>
        <row r="57">
          <cell r="A57" t="str">
            <v>1.</v>
          </cell>
          <cell r="C57" t="str">
            <v>EXCAVATION  AND  PREPARATION  WORKS</v>
          </cell>
        </row>
        <row r="58">
          <cell r="C58" t="str">
            <v>(Cont'd)</v>
          </cell>
        </row>
        <row r="60">
          <cell r="C60" t="str">
            <v>Cut off top of the piles to the required cut off</v>
          </cell>
        </row>
        <row r="61">
          <cell r="C61" t="str">
            <v>level including any trimming, stripping, exposing</v>
          </cell>
        </row>
        <row r="62">
          <cell r="C62" t="str">
            <v xml:space="preserve">straightening  and  bending  reinforcement  in </v>
          </cell>
        </row>
        <row r="63">
          <cell r="C63" t="str">
            <v>position for pile caps connections and remove</v>
          </cell>
        </row>
        <row r="64">
          <cell r="C64" t="str">
            <v xml:space="preserve">all debris off the Site.                                      </v>
          </cell>
        </row>
        <row r="66">
          <cell r="A66" t="str">
            <v>A.</v>
          </cell>
          <cell r="C66" t="str">
            <v>1000  mm Diameter  bored  pile</v>
          </cell>
        </row>
        <row r="68">
          <cell r="A68" t="str">
            <v>B.</v>
          </cell>
          <cell r="C68" t="str">
            <v>1200  mm Diameter  bored  pile</v>
          </cell>
        </row>
        <row r="70">
          <cell r="A70" t="str">
            <v>C.</v>
          </cell>
          <cell r="C70" t="str">
            <v>1800  mm Diameter  bored  pile</v>
          </cell>
        </row>
        <row r="72">
          <cell r="A72" t="str">
            <v>D.</v>
          </cell>
          <cell r="C72" t="str">
            <v>180 x 180 Precast  I  piles</v>
          </cell>
        </row>
        <row r="77">
          <cell r="C77" t="str">
            <v xml:space="preserve">Allow  for  any  other  items  not  described  above  but </v>
          </cell>
        </row>
        <row r="78">
          <cell r="C78" t="str">
            <v xml:space="preserve">deemed  necessary  to  complete  the  whole  works :-    </v>
          </cell>
        </row>
        <row r="92">
          <cell r="C92" t="str">
            <v>Total   Carried   to   Collection</v>
          </cell>
        </row>
        <row r="95">
          <cell r="C95" t="str">
            <v>SUBSTRUCTURE  WORKS</v>
          </cell>
        </row>
        <row r="97">
          <cell r="A97" t="str">
            <v>1.</v>
          </cell>
          <cell r="C97" t="str">
            <v>EXCAVATION  AND  PREPARATION  WORKS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2"/>
  <sheetViews>
    <sheetView tabSelected="1" topLeftCell="A14" zoomScaleNormal="100" workbookViewId="0">
      <selection activeCell="K18" sqref="K18"/>
    </sheetView>
  </sheetViews>
  <sheetFormatPr defaultColWidth="7.8984375" defaultRowHeight="21"/>
  <cols>
    <col min="1" max="1" width="7.09765625" style="24" customWidth="1"/>
    <col min="2" max="2" width="72.59765625" style="25" customWidth="1"/>
    <col min="3" max="3" width="8.3984375" style="31" customWidth="1"/>
    <col min="4" max="4" width="6.3984375" style="26" customWidth="1"/>
    <col min="5" max="5" width="11.19921875" style="43" customWidth="1"/>
    <col min="6" max="6" width="11.59765625" style="43" customWidth="1"/>
    <col min="7" max="7" width="9.69921875" style="43" customWidth="1"/>
    <col min="8" max="8" width="10.59765625" style="43" customWidth="1"/>
    <col min="9" max="9" width="11.69921875" style="43" customWidth="1"/>
    <col min="10" max="10" width="18.3984375" style="26" customWidth="1"/>
    <col min="11" max="11" width="7.8984375" style="23"/>
    <col min="12" max="12" width="12.59765625" style="23" customWidth="1"/>
    <col min="13" max="256" width="7.8984375" style="23"/>
    <col min="257" max="257" width="7.09765625" style="23" customWidth="1"/>
    <col min="258" max="258" width="76.3984375" style="23" customWidth="1"/>
    <col min="259" max="259" width="8.3984375" style="23" customWidth="1"/>
    <col min="260" max="260" width="6.3984375" style="23" customWidth="1"/>
    <col min="261" max="261" width="11.19921875" style="23" bestFit="1" customWidth="1"/>
    <col min="262" max="262" width="12.69921875" style="23" bestFit="1" customWidth="1"/>
    <col min="263" max="263" width="10.19921875" style="23" bestFit="1" customWidth="1"/>
    <col min="264" max="264" width="11.19921875" style="23" bestFit="1" customWidth="1"/>
    <col min="265" max="265" width="19.09765625" style="23" bestFit="1" customWidth="1"/>
    <col min="266" max="266" width="15.3984375" style="23" customWidth="1"/>
    <col min="267" max="512" width="7.8984375" style="23"/>
    <col min="513" max="513" width="7.09765625" style="23" customWidth="1"/>
    <col min="514" max="514" width="76.3984375" style="23" customWidth="1"/>
    <col min="515" max="515" width="8.3984375" style="23" customWidth="1"/>
    <col min="516" max="516" width="6.3984375" style="23" customWidth="1"/>
    <col min="517" max="517" width="11.19921875" style="23" bestFit="1" customWidth="1"/>
    <col min="518" max="518" width="12.69921875" style="23" bestFit="1" customWidth="1"/>
    <col min="519" max="519" width="10.19921875" style="23" bestFit="1" customWidth="1"/>
    <col min="520" max="520" width="11.19921875" style="23" bestFit="1" customWidth="1"/>
    <col min="521" max="521" width="19.09765625" style="23" bestFit="1" customWidth="1"/>
    <col min="522" max="522" width="15.3984375" style="23" customWidth="1"/>
    <col min="523" max="768" width="7.8984375" style="23"/>
    <col min="769" max="769" width="7.09765625" style="23" customWidth="1"/>
    <col min="770" max="770" width="76.3984375" style="23" customWidth="1"/>
    <col min="771" max="771" width="8.3984375" style="23" customWidth="1"/>
    <col min="772" max="772" width="6.3984375" style="23" customWidth="1"/>
    <col min="773" max="773" width="11.19921875" style="23" bestFit="1" customWidth="1"/>
    <col min="774" max="774" width="12.69921875" style="23" bestFit="1" customWidth="1"/>
    <col min="775" max="775" width="10.19921875" style="23" bestFit="1" customWidth="1"/>
    <col min="776" max="776" width="11.19921875" style="23" bestFit="1" customWidth="1"/>
    <col min="777" max="777" width="19.09765625" style="23" bestFit="1" customWidth="1"/>
    <col min="778" max="778" width="15.3984375" style="23" customWidth="1"/>
    <col min="779" max="1024" width="7.8984375" style="23"/>
    <col min="1025" max="1025" width="7.09765625" style="23" customWidth="1"/>
    <col min="1026" max="1026" width="76.3984375" style="23" customWidth="1"/>
    <col min="1027" max="1027" width="8.3984375" style="23" customWidth="1"/>
    <col min="1028" max="1028" width="6.3984375" style="23" customWidth="1"/>
    <col min="1029" max="1029" width="11.19921875" style="23" bestFit="1" customWidth="1"/>
    <col min="1030" max="1030" width="12.69921875" style="23" bestFit="1" customWidth="1"/>
    <col min="1031" max="1031" width="10.19921875" style="23" bestFit="1" customWidth="1"/>
    <col min="1032" max="1032" width="11.19921875" style="23" bestFit="1" customWidth="1"/>
    <col min="1033" max="1033" width="19.09765625" style="23" bestFit="1" customWidth="1"/>
    <col min="1034" max="1034" width="15.3984375" style="23" customWidth="1"/>
    <col min="1035" max="1280" width="7.8984375" style="23"/>
    <col min="1281" max="1281" width="7.09765625" style="23" customWidth="1"/>
    <col min="1282" max="1282" width="76.3984375" style="23" customWidth="1"/>
    <col min="1283" max="1283" width="8.3984375" style="23" customWidth="1"/>
    <col min="1284" max="1284" width="6.3984375" style="23" customWidth="1"/>
    <col min="1285" max="1285" width="11.19921875" style="23" bestFit="1" customWidth="1"/>
    <col min="1286" max="1286" width="12.69921875" style="23" bestFit="1" customWidth="1"/>
    <col min="1287" max="1287" width="10.19921875" style="23" bestFit="1" customWidth="1"/>
    <col min="1288" max="1288" width="11.19921875" style="23" bestFit="1" customWidth="1"/>
    <col min="1289" max="1289" width="19.09765625" style="23" bestFit="1" customWidth="1"/>
    <col min="1290" max="1290" width="15.3984375" style="23" customWidth="1"/>
    <col min="1291" max="1536" width="7.8984375" style="23"/>
    <col min="1537" max="1537" width="7.09765625" style="23" customWidth="1"/>
    <col min="1538" max="1538" width="76.3984375" style="23" customWidth="1"/>
    <col min="1539" max="1539" width="8.3984375" style="23" customWidth="1"/>
    <col min="1540" max="1540" width="6.3984375" style="23" customWidth="1"/>
    <col min="1541" max="1541" width="11.19921875" style="23" bestFit="1" customWidth="1"/>
    <col min="1542" max="1542" width="12.69921875" style="23" bestFit="1" customWidth="1"/>
    <col min="1543" max="1543" width="10.19921875" style="23" bestFit="1" customWidth="1"/>
    <col min="1544" max="1544" width="11.19921875" style="23" bestFit="1" customWidth="1"/>
    <col min="1545" max="1545" width="19.09765625" style="23" bestFit="1" customWidth="1"/>
    <col min="1546" max="1546" width="15.3984375" style="23" customWidth="1"/>
    <col min="1547" max="1792" width="7.8984375" style="23"/>
    <col min="1793" max="1793" width="7.09765625" style="23" customWidth="1"/>
    <col min="1794" max="1794" width="76.3984375" style="23" customWidth="1"/>
    <col min="1795" max="1795" width="8.3984375" style="23" customWidth="1"/>
    <col min="1796" max="1796" width="6.3984375" style="23" customWidth="1"/>
    <col min="1797" max="1797" width="11.19921875" style="23" bestFit="1" customWidth="1"/>
    <col min="1798" max="1798" width="12.69921875" style="23" bestFit="1" customWidth="1"/>
    <col min="1799" max="1799" width="10.19921875" style="23" bestFit="1" customWidth="1"/>
    <col min="1800" max="1800" width="11.19921875" style="23" bestFit="1" customWidth="1"/>
    <col min="1801" max="1801" width="19.09765625" style="23" bestFit="1" customWidth="1"/>
    <col min="1802" max="1802" width="15.3984375" style="23" customWidth="1"/>
    <col min="1803" max="2048" width="7.8984375" style="23"/>
    <col min="2049" max="2049" width="7.09765625" style="23" customWidth="1"/>
    <col min="2050" max="2050" width="76.3984375" style="23" customWidth="1"/>
    <col min="2051" max="2051" width="8.3984375" style="23" customWidth="1"/>
    <col min="2052" max="2052" width="6.3984375" style="23" customWidth="1"/>
    <col min="2053" max="2053" width="11.19921875" style="23" bestFit="1" customWidth="1"/>
    <col min="2054" max="2054" width="12.69921875" style="23" bestFit="1" customWidth="1"/>
    <col min="2055" max="2055" width="10.19921875" style="23" bestFit="1" customWidth="1"/>
    <col min="2056" max="2056" width="11.19921875" style="23" bestFit="1" customWidth="1"/>
    <col min="2057" max="2057" width="19.09765625" style="23" bestFit="1" customWidth="1"/>
    <col min="2058" max="2058" width="15.3984375" style="23" customWidth="1"/>
    <col min="2059" max="2304" width="7.8984375" style="23"/>
    <col min="2305" max="2305" width="7.09765625" style="23" customWidth="1"/>
    <col min="2306" max="2306" width="76.3984375" style="23" customWidth="1"/>
    <col min="2307" max="2307" width="8.3984375" style="23" customWidth="1"/>
    <col min="2308" max="2308" width="6.3984375" style="23" customWidth="1"/>
    <col min="2309" max="2309" width="11.19921875" style="23" bestFit="1" customWidth="1"/>
    <col min="2310" max="2310" width="12.69921875" style="23" bestFit="1" customWidth="1"/>
    <col min="2311" max="2311" width="10.19921875" style="23" bestFit="1" customWidth="1"/>
    <col min="2312" max="2312" width="11.19921875" style="23" bestFit="1" customWidth="1"/>
    <col min="2313" max="2313" width="19.09765625" style="23" bestFit="1" customWidth="1"/>
    <col min="2314" max="2314" width="15.3984375" style="23" customWidth="1"/>
    <col min="2315" max="2560" width="7.8984375" style="23"/>
    <col min="2561" max="2561" width="7.09765625" style="23" customWidth="1"/>
    <col min="2562" max="2562" width="76.3984375" style="23" customWidth="1"/>
    <col min="2563" max="2563" width="8.3984375" style="23" customWidth="1"/>
    <col min="2564" max="2564" width="6.3984375" style="23" customWidth="1"/>
    <col min="2565" max="2565" width="11.19921875" style="23" bestFit="1" customWidth="1"/>
    <col min="2566" max="2566" width="12.69921875" style="23" bestFit="1" customWidth="1"/>
    <col min="2567" max="2567" width="10.19921875" style="23" bestFit="1" customWidth="1"/>
    <col min="2568" max="2568" width="11.19921875" style="23" bestFit="1" customWidth="1"/>
    <col min="2569" max="2569" width="19.09765625" style="23" bestFit="1" customWidth="1"/>
    <col min="2570" max="2570" width="15.3984375" style="23" customWidth="1"/>
    <col min="2571" max="2816" width="7.8984375" style="23"/>
    <col min="2817" max="2817" width="7.09765625" style="23" customWidth="1"/>
    <col min="2818" max="2818" width="76.3984375" style="23" customWidth="1"/>
    <col min="2819" max="2819" width="8.3984375" style="23" customWidth="1"/>
    <col min="2820" max="2820" width="6.3984375" style="23" customWidth="1"/>
    <col min="2821" max="2821" width="11.19921875" style="23" bestFit="1" customWidth="1"/>
    <col min="2822" max="2822" width="12.69921875" style="23" bestFit="1" customWidth="1"/>
    <col min="2823" max="2823" width="10.19921875" style="23" bestFit="1" customWidth="1"/>
    <col min="2824" max="2824" width="11.19921875" style="23" bestFit="1" customWidth="1"/>
    <col min="2825" max="2825" width="19.09765625" style="23" bestFit="1" customWidth="1"/>
    <col min="2826" max="2826" width="15.3984375" style="23" customWidth="1"/>
    <col min="2827" max="3072" width="7.8984375" style="23"/>
    <col min="3073" max="3073" width="7.09765625" style="23" customWidth="1"/>
    <col min="3074" max="3074" width="76.3984375" style="23" customWidth="1"/>
    <col min="3075" max="3075" width="8.3984375" style="23" customWidth="1"/>
    <col min="3076" max="3076" width="6.3984375" style="23" customWidth="1"/>
    <col min="3077" max="3077" width="11.19921875" style="23" bestFit="1" customWidth="1"/>
    <col min="3078" max="3078" width="12.69921875" style="23" bestFit="1" customWidth="1"/>
    <col min="3079" max="3079" width="10.19921875" style="23" bestFit="1" customWidth="1"/>
    <col min="3080" max="3080" width="11.19921875" style="23" bestFit="1" customWidth="1"/>
    <col min="3081" max="3081" width="19.09765625" style="23" bestFit="1" customWidth="1"/>
    <col min="3082" max="3082" width="15.3984375" style="23" customWidth="1"/>
    <col min="3083" max="3328" width="7.8984375" style="23"/>
    <col min="3329" max="3329" width="7.09765625" style="23" customWidth="1"/>
    <col min="3330" max="3330" width="76.3984375" style="23" customWidth="1"/>
    <col min="3331" max="3331" width="8.3984375" style="23" customWidth="1"/>
    <col min="3332" max="3332" width="6.3984375" style="23" customWidth="1"/>
    <col min="3333" max="3333" width="11.19921875" style="23" bestFit="1" customWidth="1"/>
    <col min="3334" max="3334" width="12.69921875" style="23" bestFit="1" customWidth="1"/>
    <col min="3335" max="3335" width="10.19921875" style="23" bestFit="1" customWidth="1"/>
    <col min="3336" max="3336" width="11.19921875" style="23" bestFit="1" customWidth="1"/>
    <col min="3337" max="3337" width="19.09765625" style="23" bestFit="1" customWidth="1"/>
    <col min="3338" max="3338" width="15.3984375" style="23" customWidth="1"/>
    <col min="3339" max="3584" width="7.8984375" style="23"/>
    <col min="3585" max="3585" width="7.09765625" style="23" customWidth="1"/>
    <col min="3586" max="3586" width="76.3984375" style="23" customWidth="1"/>
    <col min="3587" max="3587" width="8.3984375" style="23" customWidth="1"/>
    <col min="3588" max="3588" width="6.3984375" style="23" customWidth="1"/>
    <col min="3589" max="3589" width="11.19921875" style="23" bestFit="1" customWidth="1"/>
    <col min="3590" max="3590" width="12.69921875" style="23" bestFit="1" customWidth="1"/>
    <col min="3591" max="3591" width="10.19921875" style="23" bestFit="1" customWidth="1"/>
    <col min="3592" max="3592" width="11.19921875" style="23" bestFit="1" customWidth="1"/>
    <col min="3593" max="3593" width="19.09765625" style="23" bestFit="1" customWidth="1"/>
    <col min="3594" max="3594" width="15.3984375" style="23" customWidth="1"/>
    <col min="3595" max="3840" width="7.8984375" style="23"/>
    <col min="3841" max="3841" width="7.09765625" style="23" customWidth="1"/>
    <col min="3842" max="3842" width="76.3984375" style="23" customWidth="1"/>
    <col min="3843" max="3843" width="8.3984375" style="23" customWidth="1"/>
    <col min="3844" max="3844" width="6.3984375" style="23" customWidth="1"/>
    <col min="3845" max="3845" width="11.19921875" style="23" bestFit="1" customWidth="1"/>
    <col min="3846" max="3846" width="12.69921875" style="23" bestFit="1" customWidth="1"/>
    <col min="3847" max="3847" width="10.19921875" style="23" bestFit="1" customWidth="1"/>
    <col min="3848" max="3848" width="11.19921875" style="23" bestFit="1" customWidth="1"/>
    <col min="3849" max="3849" width="19.09765625" style="23" bestFit="1" customWidth="1"/>
    <col min="3850" max="3850" width="15.3984375" style="23" customWidth="1"/>
    <col min="3851" max="4096" width="7.8984375" style="23"/>
    <col min="4097" max="4097" width="7.09765625" style="23" customWidth="1"/>
    <col min="4098" max="4098" width="76.3984375" style="23" customWidth="1"/>
    <col min="4099" max="4099" width="8.3984375" style="23" customWidth="1"/>
    <col min="4100" max="4100" width="6.3984375" style="23" customWidth="1"/>
    <col min="4101" max="4101" width="11.19921875" style="23" bestFit="1" customWidth="1"/>
    <col min="4102" max="4102" width="12.69921875" style="23" bestFit="1" customWidth="1"/>
    <col min="4103" max="4103" width="10.19921875" style="23" bestFit="1" customWidth="1"/>
    <col min="4104" max="4104" width="11.19921875" style="23" bestFit="1" customWidth="1"/>
    <col min="4105" max="4105" width="19.09765625" style="23" bestFit="1" customWidth="1"/>
    <col min="4106" max="4106" width="15.3984375" style="23" customWidth="1"/>
    <col min="4107" max="4352" width="7.8984375" style="23"/>
    <col min="4353" max="4353" width="7.09765625" style="23" customWidth="1"/>
    <col min="4354" max="4354" width="76.3984375" style="23" customWidth="1"/>
    <col min="4355" max="4355" width="8.3984375" style="23" customWidth="1"/>
    <col min="4356" max="4356" width="6.3984375" style="23" customWidth="1"/>
    <col min="4357" max="4357" width="11.19921875" style="23" bestFit="1" customWidth="1"/>
    <col min="4358" max="4358" width="12.69921875" style="23" bestFit="1" customWidth="1"/>
    <col min="4359" max="4359" width="10.19921875" style="23" bestFit="1" customWidth="1"/>
    <col min="4360" max="4360" width="11.19921875" style="23" bestFit="1" customWidth="1"/>
    <col min="4361" max="4361" width="19.09765625" style="23" bestFit="1" customWidth="1"/>
    <col min="4362" max="4362" width="15.3984375" style="23" customWidth="1"/>
    <col min="4363" max="4608" width="7.8984375" style="23"/>
    <col min="4609" max="4609" width="7.09765625" style="23" customWidth="1"/>
    <col min="4610" max="4610" width="76.3984375" style="23" customWidth="1"/>
    <col min="4611" max="4611" width="8.3984375" style="23" customWidth="1"/>
    <col min="4612" max="4612" width="6.3984375" style="23" customWidth="1"/>
    <col min="4613" max="4613" width="11.19921875" style="23" bestFit="1" customWidth="1"/>
    <col min="4614" max="4614" width="12.69921875" style="23" bestFit="1" customWidth="1"/>
    <col min="4615" max="4615" width="10.19921875" style="23" bestFit="1" customWidth="1"/>
    <col min="4616" max="4616" width="11.19921875" style="23" bestFit="1" customWidth="1"/>
    <col min="4617" max="4617" width="19.09765625" style="23" bestFit="1" customWidth="1"/>
    <col min="4618" max="4618" width="15.3984375" style="23" customWidth="1"/>
    <col min="4619" max="4864" width="7.8984375" style="23"/>
    <col min="4865" max="4865" width="7.09765625" style="23" customWidth="1"/>
    <col min="4866" max="4866" width="76.3984375" style="23" customWidth="1"/>
    <col min="4867" max="4867" width="8.3984375" style="23" customWidth="1"/>
    <col min="4868" max="4868" width="6.3984375" style="23" customWidth="1"/>
    <col min="4869" max="4869" width="11.19921875" style="23" bestFit="1" customWidth="1"/>
    <col min="4870" max="4870" width="12.69921875" style="23" bestFit="1" customWidth="1"/>
    <col min="4871" max="4871" width="10.19921875" style="23" bestFit="1" customWidth="1"/>
    <col min="4872" max="4872" width="11.19921875" style="23" bestFit="1" customWidth="1"/>
    <col min="4873" max="4873" width="19.09765625" style="23" bestFit="1" customWidth="1"/>
    <col min="4874" max="4874" width="15.3984375" style="23" customWidth="1"/>
    <col min="4875" max="5120" width="7.8984375" style="23"/>
    <col min="5121" max="5121" width="7.09765625" style="23" customWidth="1"/>
    <col min="5122" max="5122" width="76.3984375" style="23" customWidth="1"/>
    <col min="5123" max="5123" width="8.3984375" style="23" customWidth="1"/>
    <col min="5124" max="5124" width="6.3984375" style="23" customWidth="1"/>
    <col min="5125" max="5125" width="11.19921875" style="23" bestFit="1" customWidth="1"/>
    <col min="5126" max="5126" width="12.69921875" style="23" bestFit="1" customWidth="1"/>
    <col min="5127" max="5127" width="10.19921875" style="23" bestFit="1" customWidth="1"/>
    <col min="5128" max="5128" width="11.19921875" style="23" bestFit="1" customWidth="1"/>
    <col min="5129" max="5129" width="19.09765625" style="23" bestFit="1" customWidth="1"/>
    <col min="5130" max="5130" width="15.3984375" style="23" customWidth="1"/>
    <col min="5131" max="5376" width="7.8984375" style="23"/>
    <col min="5377" max="5377" width="7.09765625" style="23" customWidth="1"/>
    <col min="5378" max="5378" width="76.3984375" style="23" customWidth="1"/>
    <col min="5379" max="5379" width="8.3984375" style="23" customWidth="1"/>
    <col min="5380" max="5380" width="6.3984375" style="23" customWidth="1"/>
    <col min="5381" max="5381" width="11.19921875" style="23" bestFit="1" customWidth="1"/>
    <col min="5382" max="5382" width="12.69921875" style="23" bestFit="1" customWidth="1"/>
    <col min="5383" max="5383" width="10.19921875" style="23" bestFit="1" customWidth="1"/>
    <col min="5384" max="5384" width="11.19921875" style="23" bestFit="1" customWidth="1"/>
    <col min="5385" max="5385" width="19.09765625" style="23" bestFit="1" customWidth="1"/>
    <col min="5386" max="5386" width="15.3984375" style="23" customWidth="1"/>
    <col min="5387" max="5632" width="7.8984375" style="23"/>
    <col min="5633" max="5633" width="7.09765625" style="23" customWidth="1"/>
    <col min="5634" max="5634" width="76.3984375" style="23" customWidth="1"/>
    <col min="5635" max="5635" width="8.3984375" style="23" customWidth="1"/>
    <col min="5636" max="5636" width="6.3984375" style="23" customWidth="1"/>
    <col min="5637" max="5637" width="11.19921875" style="23" bestFit="1" customWidth="1"/>
    <col min="5638" max="5638" width="12.69921875" style="23" bestFit="1" customWidth="1"/>
    <col min="5639" max="5639" width="10.19921875" style="23" bestFit="1" customWidth="1"/>
    <col min="5640" max="5640" width="11.19921875" style="23" bestFit="1" customWidth="1"/>
    <col min="5641" max="5641" width="19.09765625" style="23" bestFit="1" customWidth="1"/>
    <col min="5642" max="5642" width="15.3984375" style="23" customWidth="1"/>
    <col min="5643" max="5888" width="7.8984375" style="23"/>
    <col min="5889" max="5889" width="7.09765625" style="23" customWidth="1"/>
    <col min="5890" max="5890" width="76.3984375" style="23" customWidth="1"/>
    <col min="5891" max="5891" width="8.3984375" style="23" customWidth="1"/>
    <col min="5892" max="5892" width="6.3984375" style="23" customWidth="1"/>
    <col min="5893" max="5893" width="11.19921875" style="23" bestFit="1" customWidth="1"/>
    <col min="5894" max="5894" width="12.69921875" style="23" bestFit="1" customWidth="1"/>
    <col min="5895" max="5895" width="10.19921875" style="23" bestFit="1" customWidth="1"/>
    <col min="5896" max="5896" width="11.19921875" style="23" bestFit="1" customWidth="1"/>
    <col min="5897" max="5897" width="19.09765625" style="23" bestFit="1" customWidth="1"/>
    <col min="5898" max="5898" width="15.3984375" style="23" customWidth="1"/>
    <col min="5899" max="6144" width="7.8984375" style="23"/>
    <col min="6145" max="6145" width="7.09765625" style="23" customWidth="1"/>
    <col min="6146" max="6146" width="76.3984375" style="23" customWidth="1"/>
    <col min="6147" max="6147" width="8.3984375" style="23" customWidth="1"/>
    <col min="6148" max="6148" width="6.3984375" style="23" customWidth="1"/>
    <col min="6149" max="6149" width="11.19921875" style="23" bestFit="1" customWidth="1"/>
    <col min="6150" max="6150" width="12.69921875" style="23" bestFit="1" customWidth="1"/>
    <col min="6151" max="6151" width="10.19921875" style="23" bestFit="1" customWidth="1"/>
    <col min="6152" max="6152" width="11.19921875" style="23" bestFit="1" customWidth="1"/>
    <col min="6153" max="6153" width="19.09765625" style="23" bestFit="1" customWidth="1"/>
    <col min="6154" max="6154" width="15.3984375" style="23" customWidth="1"/>
    <col min="6155" max="6400" width="7.8984375" style="23"/>
    <col min="6401" max="6401" width="7.09765625" style="23" customWidth="1"/>
    <col min="6402" max="6402" width="76.3984375" style="23" customWidth="1"/>
    <col min="6403" max="6403" width="8.3984375" style="23" customWidth="1"/>
    <col min="6404" max="6404" width="6.3984375" style="23" customWidth="1"/>
    <col min="6405" max="6405" width="11.19921875" style="23" bestFit="1" customWidth="1"/>
    <col min="6406" max="6406" width="12.69921875" style="23" bestFit="1" customWidth="1"/>
    <col min="6407" max="6407" width="10.19921875" style="23" bestFit="1" customWidth="1"/>
    <col min="6408" max="6408" width="11.19921875" style="23" bestFit="1" customWidth="1"/>
    <col min="6409" max="6409" width="19.09765625" style="23" bestFit="1" customWidth="1"/>
    <col min="6410" max="6410" width="15.3984375" style="23" customWidth="1"/>
    <col min="6411" max="6656" width="7.8984375" style="23"/>
    <col min="6657" max="6657" width="7.09765625" style="23" customWidth="1"/>
    <col min="6658" max="6658" width="76.3984375" style="23" customWidth="1"/>
    <col min="6659" max="6659" width="8.3984375" style="23" customWidth="1"/>
    <col min="6660" max="6660" width="6.3984375" style="23" customWidth="1"/>
    <col min="6661" max="6661" width="11.19921875" style="23" bestFit="1" customWidth="1"/>
    <col min="6662" max="6662" width="12.69921875" style="23" bestFit="1" customWidth="1"/>
    <col min="6663" max="6663" width="10.19921875" style="23" bestFit="1" customWidth="1"/>
    <col min="6664" max="6664" width="11.19921875" style="23" bestFit="1" customWidth="1"/>
    <col min="6665" max="6665" width="19.09765625" style="23" bestFit="1" customWidth="1"/>
    <col min="6666" max="6666" width="15.3984375" style="23" customWidth="1"/>
    <col min="6667" max="6912" width="7.8984375" style="23"/>
    <col min="6913" max="6913" width="7.09765625" style="23" customWidth="1"/>
    <col min="6914" max="6914" width="76.3984375" style="23" customWidth="1"/>
    <col min="6915" max="6915" width="8.3984375" style="23" customWidth="1"/>
    <col min="6916" max="6916" width="6.3984375" style="23" customWidth="1"/>
    <col min="6917" max="6917" width="11.19921875" style="23" bestFit="1" customWidth="1"/>
    <col min="6918" max="6918" width="12.69921875" style="23" bestFit="1" customWidth="1"/>
    <col min="6919" max="6919" width="10.19921875" style="23" bestFit="1" customWidth="1"/>
    <col min="6920" max="6920" width="11.19921875" style="23" bestFit="1" customWidth="1"/>
    <col min="6921" max="6921" width="19.09765625" style="23" bestFit="1" customWidth="1"/>
    <col min="6922" max="6922" width="15.3984375" style="23" customWidth="1"/>
    <col min="6923" max="7168" width="7.8984375" style="23"/>
    <col min="7169" max="7169" width="7.09765625" style="23" customWidth="1"/>
    <col min="7170" max="7170" width="76.3984375" style="23" customWidth="1"/>
    <col min="7171" max="7171" width="8.3984375" style="23" customWidth="1"/>
    <col min="7172" max="7172" width="6.3984375" style="23" customWidth="1"/>
    <col min="7173" max="7173" width="11.19921875" style="23" bestFit="1" customWidth="1"/>
    <col min="7174" max="7174" width="12.69921875" style="23" bestFit="1" customWidth="1"/>
    <col min="7175" max="7175" width="10.19921875" style="23" bestFit="1" customWidth="1"/>
    <col min="7176" max="7176" width="11.19921875" style="23" bestFit="1" customWidth="1"/>
    <col min="7177" max="7177" width="19.09765625" style="23" bestFit="1" customWidth="1"/>
    <col min="7178" max="7178" width="15.3984375" style="23" customWidth="1"/>
    <col min="7179" max="7424" width="7.8984375" style="23"/>
    <col min="7425" max="7425" width="7.09765625" style="23" customWidth="1"/>
    <col min="7426" max="7426" width="76.3984375" style="23" customWidth="1"/>
    <col min="7427" max="7427" width="8.3984375" style="23" customWidth="1"/>
    <col min="7428" max="7428" width="6.3984375" style="23" customWidth="1"/>
    <col min="7429" max="7429" width="11.19921875" style="23" bestFit="1" customWidth="1"/>
    <col min="7430" max="7430" width="12.69921875" style="23" bestFit="1" customWidth="1"/>
    <col min="7431" max="7431" width="10.19921875" style="23" bestFit="1" customWidth="1"/>
    <col min="7432" max="7432" width="11.19921875" style="23" bestFit="1" customWidth="1"/>
    <col min="7433" max="7433" width="19.09765625" style="23" bestFit="1" customWidth="1"/>
    <col min="7434" max="7434" width="15.3984375" style="23" customWidth="1"/>
    <col min="7435" max="7680" width="7.8984375" style="23"/>
    <col min="7681" max="7681" width="7.09765625" style="23" customWidth="1"/>
    <col min="7682" max="7682" width="76.3984375" style="23" customWidth="1"/>
    <col min="7683" max="7683" width="8.3984375" style="23" customWidth="1"/>
    <col min="7684" max="7684" width="6.3984375" style="23" customWidth="1"/>
    <col min="7685" max="7685" width="11.19921875" style="23" bestFit="1" customWidth="1"/>
    <col min="7686" max="7686" width="12.69921875" style="23" bestFit="1" customWidth="1"/>
    <col min="7687" max="7687" width="10.19921875" style="23" bestFit="1" customWidth="1"/>
    <col min="7688" max="7688" width="11.19921875" style="23" bestFit="1" customWidth="1"/>
    <col min="7689" max="7689" width="19.09765625" style="23" bestFit="1" customWidth="1"/>
    <col min="7690" max="7690" width="15.3984375" style="23" customWidth="1"/>
    <col min="7691" max="7936" width="7.8984375" style="23"/>
    <col min="7937" max="7937" width="7.09765625" style="23" customWidth="1"/>
    <col min="7938" max="7938" width="76.3984375" style="23" customWidth="1"/>
    <col min="7939" max="7939" width="8.3984375" style="23" customWidth="1"/>
    <col min="7940" max="7940" width="6.3984375" style="23" customWidth="1"/>
    <col min="7941" max="7941" width="11.19921875" style="23" bestFit="1" customWidth="1"/>
    <col min="7942" max="7942" width="12.69921875" style="23" bestFit="1" customWidth="1"/>
    <col min="7943" max="7943" width="10.19921875" style="23" bestFit="1" customWidth="1"/>
    <col min="7944" max="7944" width="11.19921875" style="23" bestFit="1" customWidth="1"/>
    <col min="7945" max="7945" width="19.09765625" style="23" bestFit="1" customWidth="1"/>
    <col min="7946" max="7946" width="15.3984375" style="23" customWidth="1"/>
    <col min="7947" max="8192" width="7.8984375" style="23"/>
    <col min="8193" max="8193" width="7.09765625" style="23" customWidth="1"/>
    <col min="8194" max="8194" width="76.3984375" style="23" customWidth="1"/>
    <col min="8195" max="8195" width="8.3984375" style="23" customWidth="1"/>
    <col min="8196" max="8196" width="6.3984375" style="23" customWidth="1"/>
    <col min="8197" max="8197" width="11.19921875" style="23" bestFit="1" customWidth="1"/>
    <col min="8198" max="8198" width="12.69921875" style="23" bestFit="1" customWidth="1"/>
    <col min="8199" max="8199" width="10.19921875" style="23" bestFit="1" customWidth="1"/>
    <col min="8200" max="8200" width="11.19921875" style="23" bestFit="1" customWidth="1"/>
    <col min="8201" max="8201" width="19.09765625" style="23" bestFit="1" customWidth="1"/>
    <col min="8202" max="8202" width="15.3984375" style="23" customWidth="1"/>
    <col min="8203" max="8448" width="7.8984375" style="23"/>
    <col min="8449" max="8449" width="7.09765625" style="23" customWidth="1"/>
    <col min="8450" max="8450" width="76.3984375" style="23" customWidth="1"/>
    <col min="8451" max="8451" width="8.3984375" style="23" customWidth="1"/>
    <col min="8452" max="8452" width="6.3984375" style="23" customWidth="1"/>
    <col min="8453" max="8453" width="11.19921875" style="23" bestFit="1" customWidth="1"/>
    <col min="8454" max="8454" width="12.69921875" style="23" bestFit="1" customWidth="1"/>
    <col min="8455" max="8455" width="10.19921875" style="23" bestFit="1" customWidth="1"/>
    <col min="8456" max="8456" width="11.19921875" style="23" bestFit="1" customWidth="1"/>
    <col min="8457" max="8457" width="19.09765625" style="23" bestFit="1" customWidth="1"/>
    <col min="8458" max="8458" width="15.3984375" style="23" customWidth="1"/>
    <col min="8459" max="8704" width="7.8984375" style="23"/>
    <col min="8705" max="8705" width="7.09765625" style="23" customWidth="1"/>
    <col min="8706" max="8706" width="76.3984375" style="23" customWidth="1"/>
    <col min="8707" max="8707" width="8.3984375" style="23" customWidth="1"/>
    <col min="8708" max="8708" width="6.3984375" style="23" customWidth="1"/>
    <col min="8709" max="8709" width="11.19921875" style="23" bestFit="1" customWidth="1"/>
    <col min="8710" max="8710" width="12.69921875" style="23" bestFit="1" customWidth="1"/>
    <col min="8711" max="8711" width="10.19921875" style="23" bestFit="1" customWidth="1"/>
    <col min="8712" max="8712" width="11.19921875" style="23" bestFit="1" customWidth="1"/>
    <col min="8713" max="8713" width="19.09765625" style="23" bestFit="1" customWidth="1"/>
    <col min="8714" max="8714" width="15.3984375" style="23" customWidth="1"/>
    <col min="8715" max="8960" width="7.8984375" style="23"/>
    <col min="8961" max="8961" width="7.09765625" style="23" customWidth="1"/>
    <col min="8962" max="8962" width="76.3984375" style="23" customWidth="1"/>
    <col min="8963" max="8963" width="8.3984375" style="23" customWidth="1"/>
    <col min="8964" max="8964" width="6.3984375" style="23" customWidth="1"/>
    <col min="8965" max="8965" width="11.19921875" style="23" bestFit="1" customWidth="1"/>
    <col min="8966" max="8966" width="12.69921875" style="23" bestFit="1" customWidth="1"/>
    <col min="8967" max="8967" width="10.19921875" style="23" bestFit="1" customWidth="1"/>
    <col min="8968" max="8968" width="11.19921875" style="23" bestFit="1" customWidth="1"/>
    <col min="8969" max="8969" width="19.09765625" style="23" bestFit="1" customWidth="1"/>
    <col min="8970" max="8970" width="15.3984375" style="23" customWidth="1"/>
    <col min="8971" max="9216" width="7.8984375" style="23"/>
    <col min="9217" max="9217" width="7.09765625" style="23" customWidth="1"/>
    <col min="9218" max="9218" width="76.3984375" style="23" customWidth="1"/>
    <col min="9219" max="9219" width="8.3984375" style="23" customWidth="1"/>
    <col min="9220" max="9220" width="6.3984375" style="23" customWidth="1"/>
    <col min="9221" max="9221" width="11.19921875" style="23" bestFit="1" customWidth="1"/>
    <col min="9222" max="9222" width="12.69921875" style="23" bestFit="1" customWidth="1"/>
    <col min="9223" max="9223" width="10.19921875" style="23" bestFit="1" customWidth="1"/>
    <col min="9224" max="9224" width="11.19921875" style="23" bestFit="1" customWidth="1"/>
    <col min="9225" max="9225" width="19.09765625" style="23" bestFit="1" customWidth="1"/>
    <col min="9226" max="9226" width="15.3984375" style="23" customWidth="1"/>
    <col min="9227" max="9472" width="7.8984375" style="23"/>
    <col min="9473" max="9473" width="7.09765625" style="23" customWidth="1"/>
    <col min="9474" max="9474" width="76.3984375" style="23" customWidth="1"/>
    <col min="9475" max="9475" width="8.3984375" style="23" customWidth="1"/>
    <col min="9476" max="9476" width="6.3984375" style="23" customWidth="1"/>
    <col min="9477" max="9477" width="11.19921875" style="23" bestFit="1" customWidth="1"/>
    <col min="9478" max="9478" width="12.69921875" style="23" bestFit="1" customWidth="1"/>
    <col min="9479" max="9479" width="10.19921875" style="23" bestFit="1" customWidth="1"/>
    <col min="9480" max="9480" width="11.19921875" style="23" bestFit="1" customWidth="1"/>
    <col min="9481" max="9481" width="19.09765625" style="23" bestFit="1" customWidth="1"/>
    <col min="9482" max="9482" width="15.3984375" style="23" customWidth="1"/>
    <col min="9483" max="9728" width="7.8984375" style="23"/>
    <col min="9729" max="9729" width="7.09765625" style="23" customWidth="1"/>
    <col min="9730" max="9730" width="76.3984375" style="23" customWidth="1"/>
    <col min="9731" max="9731" width="8.3984375" style="23" customWidth="1"/>
    <col min="9732" max="9732" width="6.3984375" style="23" customWidth="1"/>
    <col min="9733" max="9733" width="11.19921875" style="23" bestFit="1" customWidth="1"/>
    <col min="9734" max="9734" width="12.69921875" style="23" bestFit="1" customWidth="1"/>
    <col min="9735" max="9735" width="10.19921875" style="23" bestFit="1" customWidth="1"/>
    <col min="9736" max="9736" width="11.19921875" style="23" bestFit="1" customWidth="1"/>
    <col min="9737" max="9737" width="19.09765625" style="23" bestFit="1" customWidth="1"/>
    <col min="9738" max="9738" width="15.3984375" style="23" customWidth="1"/>
    <col min="9739" max="9984" width="7.8984375" style="23"/>
    <col min="9985" max="9985" width="7.09765625" style="23" customWidth="1"/>
    <col min="9986" max="9986" width="76.3984375" style="23" customWidth="1"/>
    <col min="9987" max="9987" width="8.3984375" style="23" customWidth="1"/>
    <col min="9988" max="9988" width="6.3984375" style="23" customWidth="1"/>
    <col min="9989" max="9989" width="11.19921875" style="23" bestFit="1" customWidth="1"/>
    <col min="9990" max="9990" width="12.69921875" style="23" bestFit="1" customWidth="1"/>
    <col min="9991" max="9991" width="10.19921875" style="23" bestFit="1" customWidth="1"/>
    <col min="9992" max="9992" width="11.19921875" style="23" bestFit="1" customWidth="1"/>
    <col min="9993" max="9993" width="19.09765625" style="23" bestFit="1" customWidth="1"/>
    <col min="9994" max="9994" width="15.3984375" style="23" customWidth="1"/>
    <col min="9995" max="10240" width="7.8984375" style="23"/>
    <col min="10241" max="10241" width="7.09765625" style="23" customWidth="1"/>
    <col min="10242" max="10242" width="76.3984375" style="23" customWidth="1"/>
    <col min="10243" max="10243" width="8.3984375" style="23" customWidth="1"/>
    <col min="10244" max="10244" width="6.3984375" style="23" customWidth="1"/>
    <col min="10245" max="10245" width="11.19921875" style="23" bestFit="1" customWidth="1"/>
    <col min="10246" max="10246" width="12.69921875" style="23" bestFit="1" customWidth="1"/>
    <col min="10247" max="10247" width="10.19921875" style="23" bestFit="1" customWidth="1"/>
    <col min="10248" max="10248" width="11.19921875" style="23" bestFit="1" customWidth="1"/>
    <col min="10249" max="10249" width="19.09765625" style="23" bestFit="1" customWidth="1"/>
    <col min="10250" max="10250" width="15.3984375" style="23" customWidth="1"/>
    <col min="10251" max="10496" width="7.8984375" style="23"/>
    <col min="10497" max="10497" width="7.09765625" style="23" customWidth="1"/>
    <col min="10498" max="10498" width="76.3984375" style="23" customWidth="1"/>
    <col min="10499" max="10499" width="8.3984375" style="23" customWidth="1"/>
    <col min="10500" max="10500" width="6.3984375" style="23" customWidth="1"/>
    <col min="10501" max="10501" width="11.19921875" style="23" bestFit="1" customWidth="1"/>
    <col min="10502" max="10502" width="12.69921875" style="23" bestFit="1" customWidth="1"/>
    <col min="10503" max="10503" width="10.19921875" style="23" bestFit="1" customWidth="1"/>
    <col min="10504" max="10504" width="11.19921875" style="23" bestFit="1" customWidth="1"/>
    <col min="10505" max="10505" width="19.09765625" style="23" bestFit="1" customWidth="1"/>
    <col min="10506" max="10506" width="15.3984375" style="23" customWidth="1"/>
    <col min="10507" max="10752" width="7.8984375" style="23"/>
    <col min="10753" max="10753" width="7.09765625" style="23" customWidth="1"/>
    <col min="10754" max="10754" width="76.3984375" style="23" customWidth="1"/>
    <col min="10755" max="10755" width="8.3984375" style="23" customWidth="1"/>
    <col min="10756" max="10756" width="6.3984375" style="23" customWidth="1"/>
    <col min="10757" max="10757" width="11.19921875" style="23" bestFit="1" customWidth="1"/>
    <col min="10758" max="10758" width="12.69921875" style="23" bestFit="1" customWidth="1"/>
    <col min="10759" max="10759" width="10.19921875" style="23" bestFit="1" customWidth="1"/>
    <col min="10760" max="10760" width="11.19921875" style="23" bestFit="1" customWidth="1"/>
    <col min="10761" max="10761" width="19.09765625" style="23" bestFit="1" customWidth="1"/>
    <col min="10762" max="10762" width="15.3984375" style="23" customWidth="1"/>
    <col min="10763" max="11008" width="7.8984375" style="23"/>
    <col min="11009" max="11009" width="7.09765625" style="23" customWidth="1"/>
    <col min="11010" max="11010" width="76.3984375" style="23" customWidth="1"/>
    <col min="11011" max="11011" width="8.3984375" style="23" customWidth="1"/>
    <col min="11012" max="11012" width="6.3984375" style="23" customWidth="1"/>
    <col min="11013" max="11013" width="11.19921875" style="23" bestFit="1" customWidth="1"/>
    <col min="11014" max="11014" width="12.69921875" style="23" bestFit="1" customWidth="1"/>
    <col min="11015" max="11015" width="10.19921875" style="23" bestFit="1" customWidth="1"/>
    <col min="11016" max="11016" width="11.19921875" style="23" bestFit="1" customWidth="1"/>
    <col min="11017" max="11017" width="19.09765625" style="23" bestFit="1" customWidth="1"/>
    <col min="11018" max="11018" width="15.3984375" style="23" customWidth="1"/>
    <col min="11019" max="11264" width="7.8984375" style="23"/>
    <col min="11265" max="11265" width="7.09765625" style="23" customWidth="1"/>
    <col min="11266" max="11266" width="76.3984375" style="23" customWidth="1"/>
    <col min="11267" max="11267" width="8.3984375" style="23" customWidth="1"/>
    <col min="11268" max="11268" width="6.3984375" style="23" customWidth="1"/>
    <col min="11269" max="11269" width="11.19921875" style="23" bestFit="1" customWidth="1"/>
    <col min="11270" max="11270" width="12.69921875" style="23" bestFit="1" customWidth="1"/>
    <col min="11271" max="11271" width="10.19921875" style="23" bestFit="1" customWidth="1"/>
    <col min="11272" max="11272" width="11.19921875" style="23" bestFit="1" customWidth="1"/>
    <col min="11273" max="11273" width="19.09765625" style="23" bestFit="1" customWidth="1"/>
    <col min="11274" max="11274" width="15.3984375" style="23" customWidth="1"/>
    <col min="11275" max="11520" width="7.8984375" style="23"/>
    <col min="11521" max="11521" width="7.09765625" style="23" customWidth="1"/>
    <col min="11522" max="11522" width="76.3984375" style="23" customWidth="1"/>
    <col min="11523" max="11523" width="8.3984375" style="23" customWidth="1"/>
    <col min="11524" max="11524" width="6.3984375" style="23" customWidth="1"/>
    <col min="11525" max="11525" width="11.19921875" style="23" bestFit="1" customWidth="1"/>
    <col min="11526" max="11526" width="12.69921875" style="23" bestFit="1" customWidth="1"/>
    <col min="11527" max="11527" width="10.19921875" style="23" bestFit="1" customWidth="1"/>
    <col min="11528" max="11528" width="11.19921875" style="23" bestFit="1" customWidth="1"/>
    <col min="11529" max="11529" width="19.09765625" style="23" bestFit="1" customWidth="1"/>
    <col min="11530" max="11530" width="15.3984375" style="23" customWidth="1"/>
    <col min="11531" max="11776" width="7.8984375" style="23"/>
    <col min="11777" max="11777" width="7.09765625" style="23" customWidth="1"/>
    <col min="11778" max="11778" width="76.3984375" style="23" customWidth="1"/>
    <col min="11779" max="11779" width="8.3984375" style="23" customWidth="1"/>
    <col min="11780" max="11780" width="6.3984375" style="23" customWidth="1"/>
    <col min="11781" max="11781" width="11.19921875" style="23" bestFit="1" customWidth="1"/>
    <col min="11782" max="11782" width="12.69921875" style="23" bestFit="1" customWidth="1"/>
    <col min="11783" max="11783" width="10.19921875" style="23" bestFit="1" customWidth="1"/>
    <col min="11784" max="11784" width="11.19921875" style="23" bestFit="1" customWidth="1"/>
    <col min="11785" max="11785" width="19.09765625" style="23" bestFit="1" customWidth="1"/>
    <col min="11786" max="11786" width="15.3984375" style="23" customWidth="1"/>
    <col min="11787" max="12032" width="7.8984375" style="23"/>
    <col min="12033" max="12033" width="7.09765625" style="23" customWidth="1"/>
    <col min="12034" max="12034" width="76.3984375" style="23" customWidth="1"/>
    <col min="12035" max="12035" width="8.3984375" style="23" customWidth="1"/>
    <col min="12036" max="12036" width="6.3984375" style="23" customWidth="1"/>
    <col min="12037" max="12037" width="11.19921875" style="23" bestFit="1" customWidth="1"/>
    <col min="12038" max="12038" width="12.69921875" style="23" bestFit="1" customWidth="1"/>
    <col min="12039" max="12039" width="10.19921875" style="23" bestFit="1" customWidth="1"/>
    <col min="12040" max="12040" width="11.19921875" style="23" bestFit="1" customWidth="1"/>
    <col min="12041" max="12041" width="19.09765625" style="23" bestFit="1" customWidth="1"/>
    <col min="12042" max="12042" width="15.3984375" style="23" customWidth="1"/>
    <col min="12043" max="12288" width="7.8984375" style="23"/>
    <col min="12289" max="12289" width="7.09765625" style="23" customWidth="1"/>
    <col min="12290" max="12290" width="76.3984375" style="23" customWidth="1"/>
    <col min="12291" max="12291" width="8.3984375" style="23" customWidth="1"/>
    <col min="12292" max="12292" width="6.3984375" style="23" customWidth="1"/>
    <col min="12293" max="12293" width="11.19921875" style="23" bestFit="1" customWidth="1"/>
    <col min="12294" max="12294" width="12.69921875" style="23" bestFit="1" customWidth="1"/>
    <col min="12295" max="12295" width="10.19921875" style="23" bestFit="1" customWidth="1"/>
    <col min="12296" max="12296" width="11.19921875" style="23" bestFit="1" customWidth="1"/>
    <col min="12297" max="12297" width="19.09765625" style="23" bestFit="1" customWidth="1"/>
    <col min="12298" max="12298" width="15.3984375" style="23" customWidth="1"/>
    <col min="12299" max="12544" width="7.8984375" style="23"/>
    <col min="12545" max="12545" width="7.09765625" style="23" customWidth="1"/>
    <col min="12546" max="12546" width="76.3984375" style="23" customWidth="1"/>
    <col min="12547" max="12547" width="8.3984375" style="23" customWidth="1"/>
    <col min="12548" max="12548" width="6.3984375" style="23" customWidth="1"/>
    <col min="12549" max="12549" width="11.19921875" style="23" bestFit="1" customWidth="1"/>
    <col min="12550" max="12550" width="12.69921875" style="23" bestFit="1" customWidth="1"/>
    <col min="12551" max="12551" width="10.19921875" style="23" bestFit="1" customWidth="1"/>
    <col min="12552" max="12552" width="11.19921875" style="23" bestFit="1" customWidth="1"/>
    <col min="12553" max="12553" width="19.09765625" style="23" bestFit="1" customWidth="1"/>
    <col min="12554" max="12554" width="15.3984375" style="23" customWidth="1"/>
    <col min="12555" max="12800" width="7.8984375" style="23"/>
    <col min="12801" max="12801" width="7.09765625" style="23" customWidth="1"/>
    <col min="12802" max="12802" width="76.3984375" style="23" customWidth="1"/>
    <col min="12803" max="12803" width="8.3984375" style="23" customWidth="1"/>
    <col min="12804" max="12804" width="6.3984375" style="23" customWidth="1"/>
    <col min="12805" max="12805" width="11.19921875" style="23" bestFit="1" customWidth="1"/>
    <col min="12806" max="12806" width="12.69921875" style="23" bestFit="1" customWidth="1"/>
    <col min="12807" max="12807" width="10.19921875" style="23" bestFit="1" customWidth="1"/>
    <col min="12808" max="12808" width="11.19921875" style="23" bestFit="1" customWidth="1"/>
    <col min="12809" max="12809" width="19.09765625" style="23" bestFit="1" customWidth="1"/>
    <col min="12810" max="12810" width="15.3984375" style="23" customWidth="1"/>
    <col min="12811" max="13056" width="7.8984375" style="23"/>
    <col min="13057" max="13057" width="7.09765625" style="23" customWidth="1"/>
    <col min="13058" max="13058" width="76.3984375" style="23" customWidth="1"/>
    <col min="13059" max="13059" width="8.3984375" style="23" customWidth="1"/>
    <col min="13060" max="13060" width="6.3984375" style="23" customWidth="1"/>
    <col min="13061" max="13061" width="11.19921875" style="23" bestFit="1" customWidth="1"/>
    <col min="13062" max="13062" width="12.69921875" style="23" bestFit="1" customWidth="1"/>
    <col min="13063" max="13063" width="10.19921875" style="23" bestFit="1" customWidth="1"/>
    <col min="13064" max="13064" width="11.19921875" style="23" bestFit="1" customWidth="1"/>
    <col min="13065" max="13065" width="19.09765625" style="23" bestFit="1" customWidth="1"/>
    <col min="13066" max="13066" width="15.3984375" style="23" customWidth="1"/>
    <col min="13067" max="13312" width="7.8984375" style="23"/>
    <col min="13313" max="13313" width="7.09765625" style="23" customWidth="1"/>
    <col min="13314" max="13314" width="76.3984375" style="23" customWidth="1"/>
    <col min="13315" max="13315" width="8.3984375" style="23" customWidth="1"/>
    <col min="13316" max="13316" width="6.3984375" style="23" customWidth="1"/>
    <col min="13317" max="13317" width="11.19921875" style="23" bestFit="1" customWidth="1"/>
    <col min="13318" max="13318" width="12.69921875" style="23" bestFit="1" customWidth="1"/>
    <col min="13319" max="13319" width="10.19921875" style="23" bestFit="1" customWidth="1"/>
    <col min="13320" max="13320" width="11.19921875" style="23" bestFit="1" customWidth="1"/>
    <col min="13321" max="13321" width="19.09765625" style="23" bestFit="1" customWidth="1"/>
    <col min="13322" max="13322" width="15.3984375" style="23" customWidth="1"/>
    <col min="13323" max="13568" width="7.8984375" style="23"/>
    <col min="13569" max="13569" width="7.09765625" style="23" customWidth="1"/>
    <col min="13570" max="13570" width="76.3984375" style="23" customWidth="1"/>
    <col min="13571" max="13571" width="8.3984375" style="23" customWidth="1"/>
    <col min="13572" max="13572" width="6.3984375" style="23" customWidth="1"/>
    <col min="13573" max="13573" width="11.19921875" style="23" bestFit="1" customWidth="1"/>
    <col min="13574" max="13574" width="12.69921875" style="23" bestFit="1" customWidth="1"/>
    <col min="13575" max="13575" width="10.19921875" style="23" bestFit="1" customWidth="1"/>
    <col min="13576" max="13576" width="11.19921875" style="23" bestFit="1" customWidth="1"/>
    <col min="13577" max="13577" width="19.09765625" style="23" bestFit="1" customWidth="1"/>
    <col min="13578" max="13578" width="15.3984375" style="23" customWidth="1"/>
    <col min="13579" max="13824" width="7.8984375" style="23"/>
    <col min="13825" max="13825" width="7.09765625" style="23" customWidth="1"/>
    <col min="13826" max="13826" width="76.3984375" style="23" customWidth="1"/>
    <col min="13827" max="13827" width="8.3984375" style="23" customWidth="1"/>
    <col min="13828" max="13828" width="6.3984375" style="23" customWidth="1"/>
    <col min="13829" max="13829" width="11.19921875" style="23" bestFit="1" customWidth="1"/>
    <col min="13830" max="13830" width="12.69921875" style="23" bestFit="1" customWidth="1"/>
    <col min="13831" max="13831" width="10.19921875" style="23" bestFit="1" customWidth="1"/>
    <col min="13832" max="13832" width="11.19921875" style="23" bestFit="1" customWidth="1"/>
    <col min="13833" max="13833" width="19.09765625" style="23" bestFit="1" customWidth="1"/>
    <col min="13834" max="13834" width="15.3984375" style="23" customWidth="1"/>
    <col min="13835" max="14080" width="7.8984375" style="23"/>
    <col min="14081" max="14081" width="7.09765625" style="23" customWidth="1"/>
    <col min="14082" max="14082" width="76.3984375" style="23" customWidth="1"/>
    <col min="14083" max="14083" width="8.3984375" style="23" customWidth="1"/>
    <col min="14084" max="14084" width="6.3984375" style="23" customWidth="1"/>
    <col min="14085" max="14085" width="11.19921875" style="23" bestFit="1" customWidth="1"/>
    <col min="14086" max="14086" width="12.69921875" style="23" bestFit="1" customWidth="1"/>
    <col min="14087" max="14087" width="10.19921875" style="23" bestFit="1" customWidth="1"/>
    <col min="14088" max="14088" width="11.19921875" style="23" bestFit="1" customWidth="1"/>
    <col min="14089" max="14089" width="19.09765625" style="23" bestFit="1" customWidth="1"/>
    <col min="14090" max="14090" width="15.3984375" style="23" customWidth="1"/>
    <col min="14091" max="14336" width="7.8984375" style="23"/>
    <col min="14337" max="14337" width="7.09765625" style="23" customWidth="1"/>
    <col min="14338" max="14338" width="76.3984375" style="23" customWidth="1"/>
    <col min="14339" max="14339" width="8.3984375" style="23" customWidth="1"/>
    <col min="14340" max="14340" width="6.3984375" style="23" customWidth="1"/>
    <col min="14341" max="14341" width="11.19921875" style="23" bestFit="1" customWidth="1"/>
    <col min="14342" max="14342" width="12.69921875" style="23" bestFit="1" customWidth="1"/>
    <col min="14343" max="14343" width="10.19921875" style="23" bestFit="1" customWidth="1"/>
    <col min="14344" max="14344" width="11.19921875" style="23" bestFit="1" customWidth="1"/>
    <col min="14345" max="14345" width="19.09765625" style="23" bestFit="1" customWidth="1"/>
    <col min="14346" max="14346" width="15.3984375" style="23" customWidth="1"/>
    <col min="14347" max="14592" width="7.8984375" style="23"/>
    <col min="14593" max="14593" width="7.09765625" style="23" customWidth="1"/>
    <col min="14594" max="14594" width="76.3984375" style="23" customWidth="1"/>
    <col min="14595" max="14595" width="8.3984375" style="23" customWidth="1"/>
    <col min="14596" max="14596" width="6.3984375" style="23" customWidth="1"/>
    <col min="14597" max="14597" width="11.19921875" style="23" bestFit="1" customWidth="1"/>
    <col min="14598" max="14598" width="12.69921875" style="23" bestFit="1" customWidth="1"/>
    <col min="14599" max="14599" width="10.19921875" style="23" bestFit="1" customWidth="1"/>
    <col min="14600" max="14600" width="11.19921875" style="23" bestFit="1" customWidth="1"/>
    <col min="14601" max="14601" width="19.09765625" style="23" bestFit="1" customWidth="1"/>
    <col min="14602" max="14602" width="15.3984375" style="23" customWidth="1"/>
    <col min="14603" max="14848" width="7.8984375" style="23"/>
    <col min="14849" max="14849" width="7.09765625" style="23" customWidth="1"/>
    <col min="14850" max="14850" width="76.3984375" style="23" customWidth="1"/>
    <col min="14851" max="14851" width="8.3984375" style="23" customWidth="1"/>
    <col min="14852" max="14852" width="6.3984375" style="23" customWidth="1"/>
    <col min="14853" max="14853" width="11.19921875" style="23" bestFit="1" customWidth="1"/>
    <col min="14854" max="14854" width="12.69921875" style="23" bestFit="1" customWidth="1"/>
    <col min="14855" max="14855" width="10.19921875" style="23" bestFit="1" customWidth="1"/>
    <col min="14856" max="14856" width="11.19921875" style="23" bestFit="1" customWidth="1"/>
    <col min="14857" max="14857" width="19.09765625" style="23" bestFit="1" customWidth="1"/>
    <col min="14858" max="14858" width="15.3984375" style="23" customWidth="1"/>
    <col min="14859" max="15104" width="7.8984375" style="23"/>
    <col min="15105" max="15105" width="7.09765625" style="23" customWidth="1"/>
    <col min="15106" max="15106" width="76.3984375" style="23" customWidth="1"/>
    <col min="15107" max="15107" width="8.3984375" style="23" customWidth="1"/>
    <col min="15108" max="15108" width="6.3984375" style="23" customWidth="1"/>
    <col min="15109" max="15109" width="11.19921875" style="23" bestFit="1" customWidth="1"/>
    <col min="15110" max="15110" width="12.69921875" style="23" bestFit="1" customWidth="1"/>
    <col min="15111" max="15111" width="10.19921875" style="23" bestFit="1" customWidth="1"/>
    <col min="15112" max="15112" width="11.19921875" style="23" bestFit="1" customWidth="1"/>
    <col min="15113" max="15113" width="19.09765625" style="23" bestFit="1" customWidth="1"/>
    <col min="15114" max="15114" width="15.3984375" style="23" customWidth="1"/>
    <col min="15115" max="15360" width="7.8984375" style="23"/>
    <col min="15361" max="15361" width="7.09765625" style="23" customWidth="1"/>
    <col min="15362" max="15362" width="76.3984375" style="23" customWidth="1"/>
    <col min="15363" max="15363" width="8.3984375" style="23" customWidth="1"/>
    <col min="15364" max="15364" width="6.3984375" style="23" customWidth="1"/>
    <col min="15365" max="15365" width="11.19921875" style="23" bestFit="1" customWidth="1"/>
    <col min="15366" max="15366" width="12.69921875" style="23" bestFit="1" customWidth="1"/>
    <col min="15367" max="15367" width="10.19921875" style="23" bestFit="1" customWidth="1"/>
    <col min="15368" max="15368" width="11.19921875" style="23" bestFit="1" customWidth="1"/>
    <col min="15369" max="15369" width="19.09765625" style="23" bestFit="1" customWidth="1"/>
    <col min="15370" max="15370" width="15.3984375" style="23" customWidth="1"/>
    <col min="15371" max="15616" width="7.8984375" style="23"/>
    <col min="15617" max="15617" width="7.09765625" style="23" customWidth="1"/>
    <col min="15618" max="15618" width="76.3984375" style="23" customWidth="1"/>
    <col min="15619" max="15619" width="8.3984375" style="23" customWidth="1"/>
    <col min="15620" max="15620" width="6.3984375" style="23" customWidth="1"/>
    <col min="15621" max="15621" width="11.19921875" style="23" bestFit="1" customWidth="1"/>
    <col min="15622" max="15622" width="12.69921875" style="23" bestFit="1" customWidth="1"/>
    <col min="15623" max="15623" width="10.19921875" style="23" bestFit="1" customWidth="1"/>
    <col min="15624" max="15624" width="11.19921875" style="23" bestFit="1" customWidth="1"/>
    <col min="15625" max="15625" width="19.09765625" style="23" bestFit="1" customWidth="1"/>
    <col min="15626" max="15626" width="15.3984375" style="23" customWidth="1"/>
    <col min="15627" max="15872" width="7.8984375" style="23"/>
    <col min="15873" max="15873" width="7.09765625" style="23" customWidth="1"/>
    <col min="15874" max="15874" width="76.3984375" style="23" customWidth="1"/>
    <col min="15875" max="15875" width="8.3984375" style="23" customWidth="1"/>
    <col min="15876" max="15876" width="6.3984375" style="23" customWidth="1"/>
    <col min="15877" max="15877" width="11.19921875" style="23" bestFit="1" customWidth="1"/>
    <col min="15878" max="15878" width="12.69921875" style="23" bestFit="1" customWidth="1"/>
    <col min="15879" max="15879" width="10.19921875" style="23" bestFit="1" customWidth="1"/>
    <col min="15880" max="15880" width="11.19921875" style="23" bestFit="1" customWidth="1"/>
    <col min="15881" max="15881" width="19.09765625" style="23" bestFit="1" customWidth="1"/>
    <col min="15882" max="15882" width="15.3984375" style="23" customWidth="1"/>
    <col min="15883" max="16128" width="7.8984375" style="23"/>
    <col min="16129" max="16129" width="7.09765625" style="23" customWidth="1"/>
    <col min="16130" max="16130" width="76.3984375" style="23" customWidth="1"/>
    <col min="16131" max="16131" width="8.3984375" style="23" customWidth="1"/>
    <col min="16132" max="16132" width="6.3984375" style="23" customWidth="1"/>
    <col min="16133" max="16133" width="11.19921875" style="23" bestFit="1" customWidth="1"/>
    <col min="16134" max="16134" width="12.69921875" style="23" bestFit="1" customWidth="1"/>
    <col min="16135" max="16135" width="10.19921875" style="23" bestFit="1" customWidth="1"/>
    <col min="16136" max="16136" width="11.19921875" style="23" bestFit="1" customWidth="1"/>
    <col min="16137" max="16137" width="19.09765625" style="23" bestFit="1" customWidth="1"/>
    <col min="16138" max="16138" width="15.3984375" style="23" customWidth="1"/>
    <col min="16139" max="16384" width="7.8984375" style="23"/>
  </cols>
  <sheetData>
    <row r="1" spans="1:14" s="28" customFormat="1" ht="32.4">
      <c r="A1" s="71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29"/>
    </row>
    <row r="2" spans="1:14" s="28" customFormat="1" ht="26.4">
      <c r="A2" s="72" t="s">
        <v>10</v>
      </c>
      <c r="B2" s="72"/>
      <c r="C2" s="72"/>
      <c r="D2" s="72"/>
      <c r="E2" s="72"/>
      <c r="F2" s="72"/>
      <c r="G2" s="72"/>
      <c r="H2" s="72"/>
      <c r="I2" s="72"/>
      <c r="J2" s="72"/>
      <c r="K2" s="29"/>
    </row>
    <row r="3" spans="1:14" s="28" customFormat="1" ht="26.4">
      <c r="A3" s="58" t="s">
        <v>135</v>
      </c>
      <c r="B3" s="52"/>
      <c r="C3" s="53"/>
      <c r="D3" s="54"/>
      <c r="E3" s="75" t="s">
        <v>136</v>
      </c>
      <c r="F3" s="75"/>
      <c r="G3" s="75"/>
      <c r="H3" s="75"/>
      <c r="I3" s="75"/>
      <c r="K3" s="29"/>
    </row>
    <row r="4" spans="1:14" s="28" customFormat="1" ht="9" customHeight="1">
      <c r="A4" s="51"/>
      <c r="B4" s="52"/>
      <c r="C4" s="53"/>
      <c r="D4" s="54"/>
      <c r="E4" s="55"/>
      <c r="F4" s="30"/>
      <c r="G4" s="30"/>
      <c r="H4" s="30"/>
      <c r="I4" s="56"/>
      <c r="J4" s="30"/>
      <c r="K4" s="29"/>
    </row>
    <row r="5" spans="1:14" s="28" customFormat="1" ht="26.4">
      <c r="A5" s="51" t="s">
        <v>137</v>
      </c>
      <c r="B5" s="52"/>
      <c r="C5" s="53"/>
      <c r="D5" s="54"/>
      <c r="E5" s="55"/>
      <c r="F5" s="30"/>
      <c r="G5" s="55" t="s">
        <v>134</v>
      </c>
      <c r="H5" s="30"/>
      <c r="I5" s="30"/>
      <c r="J5" s="56" t="s">
        <v>133</v>
      </c>
      <c r="K5" s="29"/>
    </row>
    <row r="6" spans="1:14" s="17" customFormat="1" ht="23.4">
      <c r="A6" s="73" t="s">
        <v>6</v>
      </c>
      <c r="B6" s="73" t="s">
        <v>7</v>
      </c>
      <c r="C6" s="69" t="s">
        <v>11</v>
      </c>
      <c r="D6" s="73" t="s">
        <v>12</v>
      </c>
      <c r="E6" s="67" t="s">
        <v>13</v>
      </c>
      <c r="F6" s="68"/>
      <c r="G6" s="67" t="s">
        <v>14</v>
      </c>
      <c r="H6" s="68"/>
      <c r="I6" s="69" t="s">
        <v>8</v>
      </c>
      <c r="J6" s="69" t="s">
        <v>9</v>
      </c>
      <c r="K6" s="16"/>
    </row>
    <row r="7" spans="1:14" s="17" customFormat="1" ht="23.4">
      <c r="A7" s="74"/>
      <c r="B7" s="74"/>
      <c r="C7" s="70"/>
      <c r="D7" s="74"/>
      <c r="E7" s="57" t="s">
        <v>15</v>
      </c>
      <c r="F7" s="57" t="s">
        <v>8</v>
      </c>
      <c r="G7" s="57" t="s">
        <v>15</v>
      </c>
      <c r="H7" s="57" t="s">
        <v>8</v>
      </c>
      <c r="I7" s="70"/>
      <c r="J7" s="70"/>
      <c r="K7" s="16"/>
    </row>
    <row r="8" spans="1:14" s="17" customFormat="1" ht="23.4">
      <c r="A8" s="32">
        <v>3</v>
      </c>
      <c r="B8" s="33" t="s">
        <v>5</v>
      </c>
      <c r="C8" s="34"/>
      <c r="D8" s="35"/>
      <c r="E8" s="36"/>
      <c r="F8" s="36"/>
      <c r="G8" s="36"/>
      <c r="H8" s="36"/>
      <c r="I8" s="36"/>
      <c r="J8" s="36"/>
      <c r="K8" s="16"/>
    </row>
    <row r="9" spans="1:14" s="17" customFormat="1" ht="23.4">
      <c r="A9" s="1">
        <v>3.1</v>
      </c>
      <c r="B9" s="2" t="s">
        <v>19</v>
      </c>
      <c r="C9" s="38"/>
      <c r="D9" s="1"/>
      <c r="E9" s="8"/>
      <c r="F9" s="8">
        <f>+F34</f>
        <v>0</v>
      </c>
      <c r="G9" s="8"/>
      <c r="H9" s="8">
        <f>+H34</f>
        <v>0</v>
      </c>
      <c r="I9" s="8">
        <f>SUM(I34)</f>
        <v>0</v>
      </c>
      <c r="J9" s="3"/>
      <c r="K9" s="16"/>
      <c r="L9" s="18"/>
      <c r="N9" s="18"/>
    </row>
    <row r="10" spans="1:14" s="17" customFormat="1" ht="23.4">
      <c r="A10" s="1">
        <v>3.2</v>
      </c>
      <c r="B10" s="2" t="s">
        <v>128</v>
      </c>
      <c r="C10" s="38"/>
      <c r="D10" s="1"/>
      <c r="E10" s="8"/>
      <c r="F10" s="8">
        <f>+F66</f>
        <v>0</v>
      </c>
      <c r="G10" s="8"/>
      <c r="H10" s="8">
        <f>+H66</f>
        <v>0</v>
      </c>
      <c r="I10" s="8">
        <f>I66</f>
        <v>0</v>
      </c>
      <c r="J10" s="3"/>
      <c r="K10" s="16"/>
      <c r="L10" s="18"/>
      <c r="N10" s="18"/>
    </row>
    <row r="11" spans="1:14" s="17" customFormat="1" ht="23.4">
      <c r="A11" s="1">
        <v>3.3</v>
      </c>
      <c r="B11" s="2" t="s">
        <v>129</v>
      </c>
      <c r="C11" s="38"/>
      <c r="D11" s="1"/>
      <c r="E11" s="8"/>
      <c r="F11" s="8">
        <f>+F86</f>
        <v>0</v>
      </c>
      <c r="G11" s="8"/>
      <c r="H11" s="8">
        <f>+H86</f>
        <v>0</v>
      </c>
      <c r="I11" s="8">
        <f>I86</f>
        <v>0</v>
      </c>
      <c r="J11" s="3"/>
      <c r="K11" s="16"/>
      <c r="L11" s="18"/>
      <c r="N11" s="18"/>
    </row>
    <row r="12" spans="1:14" s="17" customFormat="1" ht="23.4">
      <c r="A12" s="1">
        <v>3.4</v>
      </c>
      <c r="B12" s="2" t="s">
        <v>56</v>
      </c>
      <c r="C12" s="38"/>
      <c r="D12" s="1"/>
      <c r="E12" s="8"/>
      <c r="F12" s="8">
        <f>+F110</f>
        <v>0</v>
      </c>
      <c r="G12" s="8"/>
      <c r="H12" s="8">
        <f>+H110</f>
        <v>0</v>
      </c>
      <c r="I12" s="8">
        <f>I110</f>
        <v>0</v>
      </c>
      <c r="J12" s="3"/>
      <c r="K12" s="16"/>
      <c r="L12" s="18"/>
      <c r="N12" s="18"/>
    </row>
    <row r="13" spans="1:14" s="17" customFormat="1" ht="23.4">
      <c r="A13" s="1">
        <v>3.5</v>
      </c>
      <c r="B13" s="2" t="s">
        <v>61</v>
      </c>
      <c r="C13" s="38"/>
      <c r="D13" s="1"/>
      <c r="E13" s="8"/>
      <c r="F13" s="8">
        <f>+F120</f>
        <v>0</v>
      </c>
      <c r="G13" s="8"/>
      <c r="H13" s="8">
        <f>+H120</f>
        <v>0</v>
      </c>
      <c r="I13" s="8">
        <f>SUM(I120)</f>
        <v>0</v>
      </c>
      <c r="J13" s="3"/>
      <c r="K13" s="16"/>
      <c r="L13" s="18"/>
      <c r="N13" s="18"/>
    </row>
    <row r="14" spans="1:14" s="17" customFormat="1" ht="23.4">
      <c r="A14" s="1">
        <v>3.6</v>
      </c>
      <c r="B14" s="2" t="s">
        <v>63</v>
      </c>
      <c r="C14" s="38"/>
      <c r="D14" s="1"/>
      <c r="E14" s="8"/>
      <c r="F14" s="8">
        <f>+F136</f>
        <v>0</v>
      </c>
      <c r="G14" s="8"/>
      <c r="H14" s="8">
        <f>+H136</f>
        <v>0</v>
      </c>
      <c r="I14" s="8">
        <f>I136</f>
        <v>0</v>
      </c>
      <c r="J14" s="3"/>
      <c r="K14" s="16"/>
      <c r="L14" s="18"/>
      <c r="N14" s="18"/>
    </row>
    <row r="15" spans="1:14" s="17" customFormat="1" ht="23.4">
      <c r="A15" s="1">
        <v>3.7</v>
      </c>
      <c r="B15" s="2" t="s">
        <v>77</v>
      </c>
      <c r="C15" s="38"/>
      <c r="D15" s="1"/>
      <c r="E15" s="8"/>
      <c r="F15" s="8">
        <f>+F156</f>
        <v>0</v>
      </c>
      <c r="G15" s="8"/>
      <c r="H15" s="8">
        <f>+H156</f>
        <v>0</v>
      </c>
      <c r="I15" s="8">
        <f>I156</f>
        <v>0</v>
      </c>
      <c r="J15" s="3"/>
      <c r="K15" s="16"/>
      <c r="L15" s="18"/>
      <c r="N15" s="18"/>
    </row>
    <row r="16" spans="1:14" s="17" customFormat="1" ht="23.4">
      <c r="A16" s="1"/>
      <c r="B16" s="2"/>
      <c r="C16" s="38"/>
      <c r="D16" s="1"/>
      <c r="E16" s="61"/>
      <c r="F16" s="62"/>
      <c r="G16" s="62"/>
      <c r="H16" s="62"/>
      <c r="I16" s="63"/>
      <c r="J16" s="3"/>
      <c r="K16" s="16"/>
      <c r="L16" s="18"/>
      <c r="N16" s="18"/>
    </row>
    <row r="17" spans="1:14" s="17" customFormat="1" ht="23.4">
      <c r="A17" s="60">
        <v>3.9</v>
      </c>
      <c r="B17" s="2" t="s">
        <v>90</v>
      </c>
      <c r="C17" s="38"/>
      <c r="D17" s="1"/>
      <c r="E17" s="8"/>
      <c r="F17" s="8">
        <f>+F171</f>
        <v>0</v>
      </c>
      <c r="G17" s="8"/>
      <c r="H17" s="8">
        <f>+H171</f>
        <v>0</v>
      </c>
      <c r="I17" s="8">
        <f>I171</f>
        <v>0</v>
      </c>
      <c r="J17" s="3"/>
      <c r="K17" s="16"/>
      <c r="L17" s="18"/>
      <c r="N17" s="18"/>
    </row>
    <row r="18" spans="1:14" s="17" customFormat="1" ht="23.4">
      <c r="A18" s="50">
        <v>3.1</v>
      </c>
      <c r="B18" s="2" t="s">
        <v>99</v>
      </c>
      <c r="C18" s="38"/>
      <c r="D18" s="1"/>
      <c r="E18" s="8"/>
      <c r="F18" s="8">
        <f>+F190</f>
        <v>0</v>
      </c>
      <c r="G18" s="8"/>
      <c r="H18" s="8">
        <f>+H190</f>
        <v>0</v>
      </c>
      <c r="I18" s="8">
        <f>I190</f>
        <v>0</v>
      </c>
      <c r="J18" s="3"/>
      <c r="K18" s="16"/>
      <c r="L18" s="18"/>
      <c r="N18" s="18"/>
    </row>
    <row r="19" spans="1:14" s="17" customFormat="1" ht="23.4">
      <c r="A19" s="1">
        <v>3.11</v>
      </c>
      <c r="B19" s="2" t="s">
        <v>115</v>
      </c>
      <c r="C19" s="38"/>
      <c r="D19" s="1"/>
      <c r="E19" s="8"/>
      <c r="F19" s="8">
        <f>SUM(F205)</f>
        <v>0</v>
      </c>
      <c r="G19" s="8"/>
      <c r="H19" s="8">
        <f>SUM(H205)</f>
        <v>0</v>
      </c>
      <c r="I19" s="8">
        <f>SUM(I205)</f>
        <v>0</v>
      </c>
      <c r="J19" s="3"/>
      <c r="K19" s="16"/>
      <c r="L19" s="18"/>
      <c r="N19" s="18"/>
    </row>
    <row r="20" spans="1:14" s="17" customFormat="1" ht="23.4">
      <c r="A20" s="1"/>
      <c r="B20" s="2"/>
      <c r="C20" s="38"/>
      <c r="D20" s="1"/>
      <c r="E20" s="8"/>
      <c r="F20" s="8"/>
      <c r="G20" s="8"/>
      <c r="H20" s="8"/>
      <c r="I20" s="8"/>
      <c r="J20" s="3"/>
      <c r="K20" s="16"/>
      <c r="L20" s="18"/>
      <c r="N20" s="18"/>
    </row>
    <row r="21" spans="1:14" s="17" customFormat="1" ht="23.4">
      <c r="A21" s="4"/>
      <c r="B21" s="5"/>
      <c r="C21" s="38"/>
      <c r="D21" s="1"/>
      <c r="E21" s="6"/>
      <c r="F21" s="8"/>
      <c r="G21" s="6"/>
      <c r="H21" s="8"/>
      <c r="I21" s="8"/>
      <c r="J21" s="3"/>
      <c r="K21" s="16"/>
      <c r="N21" s="18"/>
    </row>
    <row r="22" spans="1:14" s="17" customFormat="1" ht="23.4">
      <c r="A22" s="4"/>
      <c r="B22" s="5"/>
      <c r="C22" s="38"/>
      <c r="D22" s="1"/>
      <c r="E22" s="6"/>
      <c r="F22" s="8"/>
      <c r="G22" s="6"/>
      <c r="H22" s="8"/>
      <c r="I22" s="8"/>
      <c r="J22" s="3"/>
      <c r="K22" s="16"/>
      <c r="N22" s="18"/>
    </row>
    <row r="23" spans="1:14" s="17" customFormat="1" ht="23.4">
      <c r="A23" s="19"/>
      <c r="B23" s="9" t="s">
        <v>1</v>
      </c>
      <c r="C23" s="39"/>
      <c r="D23" s="10"/>
      <c r="E23" s="10"/>
      <c r="F23" s="11" t="s">
        <v>4</v>
      </c>
      <c r="G23" s="10" t="s">
        <v>4</v>
      </c>
      <c r="H23" s="11" t="s">
        <v>4</v>
      </c>
      <c r="I23" s="11">
        <f>SUM(I9:I22)</f>
        <v>0</v>
      </c>
      <c r="J23" s="12"/>
      <c r="K23" s="16"/>
      <c r="M23" s="18"/>
    </row>
    <row r="24" spans="1:14" s="17" customFormat="1" ht="23.4">
      <c r="A24" s="27">
        <v>3</v>
      </c>
      <c r="B24" s="33" t="s">
        <v>2</v>
      </c>
      <c r="C24" s="37"/>
      <c r="D24" s="4"/>
      <c r="E24" s="3"/>
      <c r="F24" s="3"/>
      <c r="G24" s="3"/>
      <c r="H24" s="3"/>
      <c r="I24" s="3"/>
      <c r="J24" s="22"/>
      <c r="K24" s="20"/>
    </row>
    <row r="25" spans="1:14" s="17" customFormat="1" ht="23.4">
      <c r="A25" s="27">
        <v>3.1</v>
      </c>
      <c r="B25" s="2" t="s">
        <v>19</v>
      </c>
      <c r="C25" s="37"/>
      <c r="D25" s="4"/>
      <c r="E25" s="3"/>
      <c r="F25" s="3"/>
      <c r="G25" s="3"/>
      <c r="H25" s="3"/>
      <c r="I25" s="3"/>
      <c r="J25" s="22"/>
      <c r="K25" s="20"/>
    </row>
    <row r="26" spans="1:14" s="17" customFormat="1" ht="23.4">
      <c r="A26" s="21"/>
      <c r="B26" s="5" t="s">
        <v>20</v>
      </c>
      <c r="C26" s="37"/>
      <c r="D26" s="4" t="s">
        <v>3</v>
      </c>
      <c r="E26" s="64" t="s">
        <v>27</v>
      </c>
      <c r="F26" s="65"/>
      <c r="G26" s="65"/>
      <c r="H26" s="65"/>
      <c r="I26" s="66"/>
      <c r="J26" s="22"/>
      <c r="K26" s="20"/>
    </row>
    <row r="27" spans="1:14" s="17" customFormat="1" ht="23.4">
      <c r="A27" s="21"/>
      <c r="B27" s="5" t="s">
        <v>138</v>
      </c>
      <c r="C27" s="37"/>
      <c r="D27" s="4" t="s">
        <v>0</v>
      </c>
      <c r="E27" s="3">
        <v>400000</v>
      </c>
      <c r="F27" s="3">
        <f>SUM(C27*E27)</f>
        <v>0</v>
      </c>
      <c r="G27" s="3">
        <v>5000</v>
      </c>
      <c r="H27" s="3">
        <f>SUM(C27*G27)</f>
        <v>0</v>
      </c>
      <c r="I27" s="3">
        <f>SUM(F27+H27)</f>
        <v>0</v>
      </c>
      <c r="J27" s="22"/>
      <c r="K27" s="20"/>
    </row>
    <row r="28" spans="1:14" s="17" customFormat="1" ht="23.4">
      <c r="A28" s="21"/>
      <c r="B28" s="5" t="s">
        <v>21</v>
      </c>
      <c r="C28" s="37"/>
      <c r="D28" s="4" t="s">
        <v>17</v>
      </c>
      <c r="E28" s="64" t="s">
        <v>28</v>
      </c>
      <c r="F28" s="65"/>
      <c r="G28" s="65"/>
      <c r="H28" s="65"/>
      <c r="I28" s="66"/>
      <c r="J28" s="22"/>
      <c r="K28" s="20"/>
    </row>
    <row r="29" spans="1:14" s="17" customFormat="1" ht="23.4">
      <c r="A29" s="21"/>
      <c r="B29" s="5" t="s">
        <v>22</v>
      </c>
      <c r="C29" s="37"/>
      <c r="D29" s="4" t="s">
        <v>0</v>
      </c>
      <c r="E29" s="64" t="s">
        <v>28</v>
      </c>
      <c r="F29" s="65"/>
      <c r="G29" s="65"/>
      <c r="H29" s="65"/>
      <c r="I29" s="66"/>
      <c r="J29" s="22"/>
      <c r="K29" s="20"/>
    </row>
    <row r="30" spans="1:14" s="17" customFormat="1" ht="23.4">
      <c r="A30" s="21"/>
      <c r="B30" s="5" t="s">
        <v>23</v>
      </c>
      <c r="C30" s="37"/>
      <c r="D30" s="4" t="s">
        <v>0</v>
      </c>
      <c r="E30" s="64" t="s">
        <v>28</v>
      </c>
      <c r="F30" s="65"/>
      <c r="G30" s="65"/>
      <c r="H30" s="65"/>
      <c r="I30" s="66"/>
      <c r="J30" s="22"/>
      <c r="K30" s="20"/>
    </row>
    <row r="31" spans="1:14" s="17" customFormat="1" ht="23.4">
      <c r="A31" s="21"/>
      <c r="B31" s="5" t="s">
        <v>24</v>
      </c>
      <c r="C31" s="37"/>
      <c r="D31" s="4" t="s">
        <v>0</v>
      </c>
      <c r="E31" s="64" t="s">
        <v>28</v>
      </c>
      <c r="F31" s="65"/>
      <c r="G31" s="65"/>
      <c r="H31" s="65"/>
      <c r="I31" s="66"/>
      <c r="J31" s="22"/>
      <c r="K31" s="20"/>
    </row>
    <row r="32" spans="1:14" s="17" customFormat="1" ht="23.4">
      <c r="A32" s="21"/>
      <c r="B32" s="5" t="s">
        <v>25</v>
      </c>
      <c r="C32" s="37"/>
      <c r="D32" s="4" t="s">
        <v>3</v>
      </c>
      <c r="E32" s="64" t="s">
        <v>28</v>
      </c>
      <c r="F32" s="65"/>
      <c r="G32" s="65"/>
      <c r="H32" s="65"/>
      <c r="I32" s="66"/>
      <c r="J32" s="22"/>
      <c r="K32" s="20"/>
    </row>
    <row r="33" spans="1:13" s="17" customFormat="1" ht="23.4">
      <c r="A33" s="40"/>
      <c r="B33" s="13"/>
      <c r="C33" s="41"/>
      <c r="D33" s="14"/>
      <c r="E33" s="15"/>
      <c r="F33" s="15"/>
      <c r="G33" s="15"/>
      <c r="H33" s="15"/>
      <c r="I33" s="15"/>
      <c r="J33" s="42"/>
      <c r="K33" s="20"/>
    </row>
    <row r="34" spans="1:13" s="17" customFormat="1" ht="23.4">
      <c r="A34" s="19"/>
      <c r="B34" s="9" t="s">
        <v>26</v>
      </c>
      <c r="C34" s="39"/>
      <c r="D34" s="10"/>
      <c r="E34" s="10"/>
      <c r="F34" s="11">
        <f>SUM(F27)</f>
        <v>0</v>
      </c>
      <c r="G34" s="10"/>
      <c r="H34" s="11">
        <f>SUM(H27)</f>
        <v>0</v>
      </c>
      <c r="I34" s="11">
        <f>SUM(I27)</f>
        <v>0</v>
      </c>
      <c r="J34" s="12"/>
      <c r="K34" s="16"/>
      <c r="M34" s="18"/>
    </row>
    <row r="35" spans="1:13" s="17" customFormat="1" ht="23.4">
      <c r="A35" s="27">
        <v>3.2</v>
      </c>
      <c r="B35" s="2" t="s">
        <v>128</v>
      </c>
      <c r="C35" s="37"/>
      <c r="D35" s="4"/>
      <c r="E35" s="3"/>
      <c r="F35" s="3"/>
      <c r="G35" s="3"/>
      <c r="H35" s="3"/>
      <c r="I35" s="3"/>
      <c r="J35" s="22"/>
      <c r="K35" s="47"/>
      <c r="L35" s="44"/>
      <c r="M35" s="45"/>
    </row>
    <row r="36" spans="1:13" s="17" customFormat="1" ht="23.4">
      <c r="A36" s="21" t="s">
        <v>30</v>
      </c>
      <c r="B36" s="5" t="s">
        <v>29</v>
      </c>
      <c r="C36" s="37"/>
      <c r="D36" s="4"/>
      <c r="E36" s="3"/>
      <c r="F36" s="3"/>
      <c r="G36" s="3"/>
      <c r="H36" s="3"/>
      <c r="I36" s="3"/>
      <c r="J36" s="22"/>
      <c r="K36" s="47"/>
      <c r="L36" s="46"/>
      <c r="M36" s="45"/>
    </row>
    <row r="37" spans="1:13" s="17" customFormat="1" ht="23.4">
      <c r="A37" s="21"/>
      <c r="B37" s="5" t="s">
        <v>142</v>
      </c>
      <c r="C37" s="37"/>
      <c r="D37" s="4" t="s">
        <v>18</v>
      </c>
      <c r="E37" s="3">
        <v>0</v>
      </c>
      <c r="F37" s="3">
        <f t="shared" ref="F37:F42" si="0">+E37*C37</f>
        <v>0</v>
      </c>
      <c r="G37" s="3"/>
      <c r="H37" s="3">
        <f t="shared" ref="H37:H42" si="1">+G37*C37</f>
        <v>0</v>
      </c>
      <c r="I37" s="3">
        <f t="shared" ref="I37:I42" si="2">+H37+F37</f>
        <v>0</v>
      </c>
      <c r="J37" s="22"/>
      <c r="K37" s="47"/>
      <c r="L37" s="46"/>
      <c r="M37" s="45"/>
    </row>
    <row r="38" spans="1:13" s="17" customFormat="1" ht="23.4">
      <c r="A38" s="21"/>
      <c r="B38" s="5" t="s">
        <v>143</v>
      </c>
      <c r="C38" s="37"/>
      <c r="D38" s="4" t="s">
        <v>18</v>
      </c>
      <c r="E38" s="3">
        <v>0</v>
      </c>
      <c r="F38" s="3">
        <f t="shared" si="0"/>
        <v>0</v>
      </c>
      <c r="G38" s="3"/>
      <c r="H38" s="3">
        <f t="shared" si="1"/>
        <v>0</v>
      </c>
      <c r="I38" s="3">
        <f t="shared" si="2"/>
        <v>0</v>
      </c>
      <c r="J38" s="22"/>
      <c r="K38" s="47"/>
      <c r="L38" s="46"/>
      <c r="M38" s="45"/>
    </row>
    <row r="39" spans="1:13" s="17" customFormat="1" ht="23.4">
      <c r="A39" s="21"/>
      <c r="B39" s="5" t="s">
        <v>31</v>
      </c>
      <c r="C39" s="37"/>
      <c r="D39" s="4" t="s">
        <v>18</v>
      </c>
      <c r="E39" s="3">
        <v>0</v>
      </c>
      <c r="F39" s="3">
        <f t="shared" si="0"/>
        <v>0</v>
      </c>
      <c r="G39" s="3"/>
      <c r="H39" s="3">
        <f t="shared" si="1"/>
        <v>0</v>
      </c>
      <c r="I39" s="3">
        <f t="shared" si="2"/>
        <v>0</v>
      </c>
      <c r="J39" s="22"/>
      <c r="K39" s="47"/>
      <c r="L39" s="46"/>
      <c r="M39" s="45"/>
    </row>
    <row r="40" spans="1:13" s="17" customFormat="1" ht="23.4">
      <c r="A40" s="21"/>
      <c r="B40" s="5" t="s">
        <v>144</v>
      </c>
      <c r="C40" s="37"/>
      <c r="D40" s="4" t="s">
        <v>18</v>
      </c>
      <c r="E40" s="3">
        <v>0</v>
      </c>
      <c r="F40" s="3">
        <f t="shared" si="0"/>
        <v>0</v>
      </c>
      <c r="G40" s="3"/>
      <c r="H40" s="3">
        <f t="shared" si="1"/>
        <v>0</v>
      </c>
      <c r="I40" s="3">
        <f t="shared" si="2"/>
        <v>0</v>
      </c>
      <c r="J40" s="22"/>
      <c r="K40" s="47"/>
      <c r="L40" s="46"/>
      <c r="M40" s="45"/>
    </row>
    <row r="41" spans="1:13" s="17" customFormat="1" ht="23.4">
      <c r="A41" s="21"/>
      <c r="B41" s="5" t="s">
        <v>32</v>
      </c>
      <c r="C41" s="37"/>
      <c r="D41" s="4" t="s">
        <v>18</v>
      </c>
      <c r="E41" s="3">
        <v>0</v>
      </c>
      <c r="F41" s="3">
        <f t="shared" si="0"/>
        <v>0</v>
      </c>
      <c r="G41" s="3"/>
      <c r="H41" s="3">
        <f t="shared" si="1"/>
        <v>0</v>
      </c>
      <c r="I41" s="3">
        <f t="shared" si="2"/>
        <v>0</v>
      </c>
      <c r="J41" s="22"/>
      <c r="K41" s="48"/>
      <c r="L41" s="46"/>
      <c r="M41" s="45"/>
    </row>
    <row r="42" spans="1:13" s="17" customFormat="1" ht="23.4">
      <c r="A42" s="21"/>
      <c r="B42" s="5" t="s">
        <v>145</v>
      </c>
      <c r="C42" s="37"/>
      <c r="D42" s="4" t="s">
        <v>18</v>
      </c>
      <c r="E42" s="3">
        <v>0</v>
      </c>
      <c r="F42" s="3">
        <f t="shared" si="0"/>
        <v>0</v>
      </c>
      <c r="G42" s="3"/>
      <c r="H42" s="3">
        <f t="shared" si="1"/>
        <v>0</v>
      </c>
      <c r="I42" s="3">
        <f t="shared" si="2"/>
        <v>0</v>
      </c>
      <c r="J42" s="22"/>
      <c r="K42" s="48"/>
      <c r="L42" s="46"/>
      <c r="M42" s="45"/>
    </row>
    <row r="43" spans="1:13" s="17" customFormat="1" ht="23.4">
      <c r="A43" s="21"/>
      <c r="B43" s="5" t="s">
        <v>33</v>
      </c>
      <c r="C43" s="37"/>
      <c r="D43" s="4" t="s">
        <v>18</v>
      </c>
      <c r="E43" s="3">
        <v>0</v>
      </c>
      <c r="F43" s="3">
        <f t="shared" ref="F43:F45" si="3">+E43*C43</f>
        <v>0</v>
      </c>
      <c r="G43" s="3"/>
      <c r="H43" s="3">
        <f t="shared" ref="H43:H45" si="4">+G43*C43</f>
        <v>0</v>
      </c>
      <c r="I43" s="3">
        <f t="shared" ref="I43:I45" si="5">+H43+F43</f>
        <v>0</v>
      </c>
      <c r="J43" s="22"/>
      <c r="K43" s="47"/>
      <c r="L43" s="46"/>
      <c r="M43" s="45"/>
    </row>
    <row r="44" spans="1:13" s="17" customFormat="1" ht="23.4">
      <c r="A44" s="21"/>
      <c r="B44" s="5" t="s">
        <v>34</v>
      </c>
      <c r="C44" s="37"/>
      <c r="D44" s="4" t="s">
        <v>18</v>
      </c>
      <c r="E44" s="3">
        <v>0</v>
      </c>
      <c r="F44" s="3">
        <f t="shared" si="3"/>
        <v>0</v>
      </c>
      <c r="G44" s="3"/>
      <c r="H44" s="3">
        <f t="shared" si="4"/>
        <v>0</v>
      </c>
      <c r="I44" s="3">
        <f t="shared" si="5"/>
        <v>0</v>
      </c>
      <c r="J44" s="22"/>
      <c r="K44" s="47"/>
      <c r="L44" s="46"/>
      <c r="M44" s="45"/>
    </row>
    <row r="45" spans="1:13" s="17" customFormat="1" ht="23.4">
      <c r="A45" s="21"/>
      <c r="B45" s="5" t="s">
        <v>35</v>
      </c>
      <c r="C45" s="37"/>
      <c r="D45" s="4" t="s">
        <v>0</v>
      </c>
      <c r="E45" s="3">
        <v>0</v>
      </c>
      <c r="F45" s="3">
        <f t="shared" si="3"/>
        <v>0</v>
      </c>
      <c r="G45" s="3"/>
      <c r="H45" s="3">
        <f t="shared" si="4"/>
        <v>0</v>
      </c>
      <c r="I45" s="3">
        <f t="shared" si="5"/>
        <v>0</v>
      </c>
      <c r="J45" s="22"/>
      <c r="K45" s="47"/>
      <c r="L45" s="46"/>
      <c r="M45" s="45"/>
    </row>
    <row r="46" spans="1:13" s="17" customFormat="1" ht="23.4">
      <c r="A46" s="21"/>
      <c r="B46" s="5" t="s">
        <v>38</v>
      </c>
      <c r="C46" s="37"/>
      <c r="D46" s="4"/>
      <c r="E46" s="3"/>
      <c r="F46" s="3"/>
      <c r="G46" s="3"/>
      <c r="H46" s="3"/>
      <c r="I46" s="3"/>
      <c r="J46" s="22"/>
      <c r="K46" s="47"/>
      <c r="L46" s="46"/>
      <c r="M46" s="45"/>
    </row>
    <row r="47" spans="1:13" s="17" customFormat="1" ht="23.4">
      <c r="A47" s="21"/>
      <c r="B47" s="5" t="s">
        <v>39</v>
      </c>
      <c r="C47" s="37"/>
      <c r="D47" s="4"/>
      <c r="E47" s="3"/>
      <c r="F47" s="3"/>
      <c r="G47" s="3"/>
      <c r="H47" s="3"/>
      <c r="I47" s="3"/>
      <c r="J47" s="22"/>
      <c r="K47" s="47"/>
      <c r="L47" s="46"/>
      <c r="M47" s="45"/>
    </row>
    <row r="48" spans="1:13" s="17" customFormat="1" ht="23.4">
      <c r="A48" s="21"/>
      <c r="B48" s="5" t="s">
        <v>40</v>
      </c>
      <c r="C48" s="37"/>
      <c r="D48" s="4"/>
      <c r="E48" s="3"/>
      <c r="F48" s="3"/>
      <c r="G48" s="3"/>
      <c r="H48" s="3"/>
      <c r="I48" s="3"/>
      <c r="J48" s="22"/>
      <c r="K48" s="47"/>
      <c r="L48" s="46"/>
      <c r="M48" s="45"/>
    </row>
    <row r="49" spans="1:13" s="17" customFormat="1" ht="23.4">
      <c r="A49" s="21"/>
      <c r="B49" s="5" t="s">
        <v>41</v>
      </c>
      <c r="C49" s="37"/>
      <c r="D49" s="4"/>
      <c r="E49" s="3"/>
      <c r="F49" s="3"/>
      <c r="G49" s="3"/>
      <c r="H49" s="3"/>
      <c r="I49" s="3"/>
      <c r="J49" s="22"/>
      <c r="K49" s="48"/>
      <c r="L49" s="46"/>
      <c r="M49" s="45"/>
    </row>
    <row r="50" spans="1:13" s="17" customFormat="1" ht="23.4">
      <c r="A50" s="21"/>
      <c r="B50" s="5" t="s">
        <v>42</v>
      </c>
      <c r="C50" s="37"/>
      <c r="D50" s="4"/>
      <c r="E50" s="3"/>
      <c r="F50" s="3"/>
      <c r="G50" s="3"/>
      <c r="H50" s="3"/>
      <c r="I50" s="3"/>
      <c r="J50" s="22"/>
      <c r="K50" s="48"/>
      <c r="L50" s="46"/>
      <c r="M50" s="45"/>
    </row>
    <row r="51" spans="1:13" s="17" customFormat="1" ht="23.4">
      <c r="A51" s="21"/>
      <c r="B51" s="5" t="s">
        <v>43</v>
      </c>
      <c r="C51" s="37"/>
      <c r="D51" s="4"/>
      <c r="E51" s="3"/>
      <c r="F51" s="3"/>
      <c r="G51" s="3"/>
      <c r="H51" s="3"/>
      <c r="I51" s="3"/>
      <c r="J51" s="22"/>
      <c r="K51" s="48"/>
      <c r="L51" s="46"/>
      <c r="M51" s="45"/>
    </row>
    <row r="52" spans="1:13" s="17" customFormat="1" ht="23.4">
      <c r="A52" s="21"/>
      <c r="B52" s="5" t="s">
        <v>44</v>
      </c>
      <c r="C52" s="37"/>
      <c r="D52" s="4"/>
      <c r="E52" s="3"/>
      <c r="F52" s="3"/>
      <c r="G52" s="3"/>
      <c r="H52" s="3"/>
      <c r="I52" s="3"/>
      <c r="J52" s="22"/>
      <c r="K52" s="47"/>
      <c r="L52" s="46"/>
      <c r="M52" s="45"/>
    </row>
    <row r="53" spans="1:13" s="17" customFormat="1" ht="23.4">
      <c r="A53" s="21"/>
      <c r="B53" s="5" t="s">
        <v>36</v>
      </c>
      <c r="C53" s="37"/>
      <c r="D53" s="4" t="s">
        <v>3</v>
      </c>
      <c r="E53" s="3">
        <v>0</v>
      </c>
      <c r="F53" s="3">
        <f t="shared" ref="F53:F54" si="6">+E53*C53</f>
        <v>0</v>
      </c>
      <c r="G53" s="3">
        <v>0</v>
      </c>
      <c r="H53" s="3">
        <f t="shared" ref="H53:H54" si="7">+G53*C53</f>
        <v>0</v>
      </c>
      <c r="I53" s="3">
        <f t="shared" ref="I53:I54" si="8">+H53+F53</f>
        <v>0</v>
      </c>
      <c r="J53" s="22"/>
      <c r="K53" s="47"/>
      <c r="L53" s="46"/>
      <c r="M53" s="45"/>
    </row>
    <row r="54" spans="1:13" s="17" customFormat="1" ht="23.4">
      <c r="A54" s="21"/>
      <c r="B54" s="5" t="s">
        <v>132</v>
      </c>
      <c r="C54" s="37"/>
      <c r="D54" s="4" t="s">
        <v>3</v>
      </c>
      <c r="E54" s="3">
        <v>0</v>
      </c>
      <c r="F54" s="3">
        <f t="shared" si="6"/>
        <v>0</v>
      </c>
      <c r="G54" s="3">
        <v>0</v>
      </c>
      <c r="H54" s="3">
        <f t="shared" si="7"/>
        <v>0</v>
      </c>
      <c r="I54" s="3">
        <f t="shared" si="8"/>
        <v>0</v>
      </c>
      <c r="J54" s="22"/>
      <c r="K54" s="48"/>
      <c r="L54" s="46"/>
      <c r="M54" s="45"/>
    </row>
    <row r="55" spans="1:13" s="17" customFormat="1" ht="23.4">
      <c r="A55" s="21" t="s">
        <v>45</v>
      </c>
      <c r="B55" s="5" t="s">
        <v>37</v>
      </c>
      <c r="C55" s="37"/>
      <c r="D55" s="4" t="s">
        <v>53</v>
      </c>
      <c r="E55" s="3">
        <v>0</v>
      </c>
      <c r="F55" s="3">
        <f t="shared" ref="F55" si="9">+E55*C55</f>
        <v>0</v>
      </c>
      <c r="G55" s="3">
        <v>0</v>
      </c>
      <c r="H55" s="3">
        <f t="shared" ref="H55" si="10">+G55*C55</f>
        <v>0</v>
      </c>
      <c r="I55" s="3">
        <f t="shared" ref="I55" si="11">+H55+F55</f>
        <v>0</v>
      </c>
      <c r="J55" s="22"/>
      <c r="K55" s="48"/>
      <c r="L55" s="46"/>
      <c r="M55" s="45"/>
    </row>
    <row r="56" spans="1:13" s="17" customFormat="1" ht="23.4">
      <c r="A56" s="21"/>
      <c r="B56" s="5" t="s">
        <v>46</v>
      </c>
      <c r="C56" s="37"/>
      <c r="D56" s="4"/>
      <c r="E56" s="3"/>
      <c r="F56" s="3"/>
      <c r="G56" s="3"/>
      <c r="H56" s="3"/>
      <c r="I56" s="3"/>
      <c r="J56" s="22"/>
      <c r="K56" s="48"/>
      <c r="L56" s="46"/>
      <c r="M56" s="45"/>
    </row>
    <row r="57" spans="1:13" s="17" customFormat="1" ht="23.4">
      <c r="A57" s="21"/>
      <c r="B57" s="5" t="s">
        <v>139</v>
      </c>
      <c r="C57" s="37"/>
      <c r="D57" s="4"/>
      <c r="E57" s="3"/>
      <c r="F57" s="3"/>
      <c r="G57" s="3"/>
      <c r="H57" s="3"/>
      <c r="I57" s="3"/>
      <c r="J57" s="22"/>
      <c r="K57" s="47"/>
      <c r="L57" s="46"/>
      <c r="M57" s="45"/>
    </row>
    <row r="58" spans="1:13" s="17" customFormat="1" ht="23.4">
      <c r="A58" s="21"/>
      <c r="B58" s="5" t="s">
        <v>47</v>
      </c>
      <c r="C58" s="37"/>
      <c r="D58" s="4"/>
      <c r="E58" s="3"/>
      <c r="F58" s="3"/>
      <c r="G58" s="3"/>
      <c r="H58" s="3"/>
      <c r="I58" s="3"/>
      <c r="J58" s="22"/>
      <c r="K58" s="47"/>
      <c r="L58" s="46"/>
      <c r="M58" s="45"/>
    </row>
    <row r="59" spans="1:13" s="17" customFormat="1" ht="23.4">
      <c r="A59" s="21"/>
      <c r="B59" s="5" t="s">
        <v>48</v>
      </c>
      <c r="C59" s="37"/>
      <c r="D59" s="4"/>
      <c r="E59" s="3"/>
      <c r="F59" s="3"/>
      <c r="G59" s="3"/>
      <c r="H59" s="3"/>
      <c r="I59" s="3"/>
      <c r="J59" s="22"/>
      <c r="K59" s="48"/>
      <c r="L59" s="46"/>
      <c r="M59" s="45"/>
    </row>
    <row r="60" spans="1:13" s="17" customFormat="1" ht="23.4">
      <c r="A60" s="21"/>
      <c r="B60" s="5" t="s">
        <v>49</v>
      </c>
      <c r="C60" s="37"/>
      <c r="D60" s="4"/>
      <c r="E60" s="3"/>
      <c r="F60" s="3"/>
      <c r="G60" s="3"/>
      <c r="H60" s="3"/>
      <c r="I60" s="3"/>
      <c r="J60" s="22"/>
      <c r="K60" s="48"/>
      <c r="L60" s="46"/>
      <c r="M60" s="45"/>
    </row>
    <row r="61" spans="1:13" s="17" customFormat="1" ht="23.4">
      <c r="A61" s="21"/>
      <c r="B61" s="5" t="s">
        <v>50</v>
      </c>
      <c r="C61" s="37"/>
      <c r="D61" s="4"/>
      <c r="E61" s="3"/>
      <c r="F61" s="3"/>
      <c r="G61" s="3"/>
      <c r="H61" s="3"/>
      <c r="I61" s="3"/>
      <c r="J61" s="22"/>
      <c r="K61" s="48"/>
      <c r="L61" s="46"/>
      <c r="M61" s="45"/>
    </row>
    <row r="62" spans="1:13" s="17" customFormat="1" ht="23.4">
      <c r="A62" s="21"/>
      <c r="B62" s="5" t="s">
        <v>51</v>
      </c>
      <c r="C62" s="37"/>
      <c r="D62" s="4"/>
      <c r="E62" s="3"/>
      <c r="F62" s="3"/>
      <c r="G62" s="3"/>
      <c r="H62" s="3"/>
      <c r="I62" s="3"/>
      <c r="J62" s="22"/>
      <c r="K62" s="47"/>
      <c r="L62" s="46"/>
      <c r="M62" s="45"/>
    </row>
    <row r="63" spans="1:13" s="17" customFormat="1" ht="23.4">
      <c r="A63" s="21"/>
      <c r="B63" s="5" t="s">
        <v>52</v>
      </c>
      <c r="C63" s="37"/>
      <c r="D63" s="4"/>
      <c r="E63" s="3"/>
      <c r="F63" s="3"/>
      <c r="G63" s="3"/>
      <c r="H63" s="3"/>
      <c r="I63" s="3"/>
      <c r="J63" s="22"/>
      <c r="K63" s="47"/>
      <c r="L63" s="46"/>
      <c r="M63" s="45"/>
    </row>
    <row r="64" spans="1:13" s="17" customFormat="1" ht="23.4">
      <c r="A64" s="21"/>
      <c r="B64" s="5" t="s">
        <v>131</v>
      </c>
      <c r="C64" s="37"/>
      <c r="D64" s="4" t="s">
        <v>3</v>
      </c>
      <c r="E64" s="3">
        <v>0</v>
      </c>
      <c r="F64" s="3">
        <f t="shared" ref="F64" si="12">+E64*C64</f>
        <v>0</v>
      </c>
      <c r="G64" s="3">
        <v>0</v>
      </c>
      <c r="H64" s="3">
        <f t="shared" ref="H64" si="13">+G64*C64</f>
        <v>0</v>
      </c>
      <c r="I64" s="3">
        <f t="shared" ref="I64" si="14">+H64+F64</f>
        <v>0</v>
      </c>
      <c r="J64" s="22"/>
      <c r="K64" s="48"/>
      <c r="L64" s="46"/>
      <c r="M64" s="45"/>
    </row>
    <row r="65" spans="1:13" s="17" customFormat="1" ht="23.4">
      <c r="A65" s="40"/>
      <c r="B65" s="13"/>
      <c r="C65" s="41"/>
      <c r="D65" s="14"/>
      <c r="E65" s="15"/>
      <c r="F65" s="15"/>
      <c r="G65" s="15"/>
      <c r="H65" s="15"/>
      <c r="I65" s="15"/>
      <c r="J65" s="42"/>
      <c r="K65" s="20"/>
    </row>
    <row r="66" spans="1:13" s="17" customFormat="1" ht="23.4">
      <c r="A66" s="19"/>
      <c r="B66" s="9" t="s">
        <v>54</v>
      </c>
      <c r="C66" s="39"/>
      <c r="D66" s="10"/>
      <c r="E66" s="10"/>
      <c r="F66" s="11">
        <f>SUM(F35:F65)</f>
        <v>0</v>
      </c>
      <c r="G66" s="10"/>
      <c r="H66" s="11">
        <f>SUM(H35:H65)</f>
        <v>0</v>
      </c>
      <c r="I66" s="11">
        <f>SUM(I35:I65)</f>
        <v>0</v>
      </c>
      <c r="J66" s="12"/>
      <c r="K66" s="16"/>
      <c r="M66" s="18"/>
    </row>
    <row r="67" spans="1:13" s="17" customFormat="1" ht="23.4">
      <c r="A67" s="27">
        <v>3.3</v>
      </c>
      <c r="B67" s="2" t="s">
        <v>130</v>
      </c>
      <c r="C67" s="37"/>
      <c r="D67" s="4"/>
      <c r="E67" s="3"/>
      <c r="F67" s="3"/>
      <c r="G67" s="3"/>
      <c r="H67" s="3"/>
      <c r="I67" s="3"/>
      <c r="J67" s="22"/>
      <c r="K67" s="20"/>
    </row>
    <row r="68" spans="1:13" s="17" customFormat="1" ht="23.4">
      <c r="A68" s="21"/>
      <c r="B68" s="5" t="s">
        <v>146</v>
      </c>
      <c r="C68" s="37"/>
      <c r="D68" s="4" t="s">
        <v>0</v>
      </c>
      <c r="E68" s="3">
        <v>0</v>
      </c>
      <c r="F68" s="3">
        <f t="shared" ref="F68:F83" si="15">+E68*C68</f>
        <v>0</v>
      </c>
      <c r="G68" s="3">
        <v>1000</v>
      </c>
      <c r="H68" s="3">
        <f t="shared" ref="H68:H83" si="16">+G68*C68</f>
        <v>0</v>
      </c>
      <c r="I68" s="3">
        <f t="shared" ref="I68:I83" si="17">+H68+F68</f>
        <v>0</v>
      </c>
      <c r="J68" s="22"/>
      <c r="K68" s="20"/>
    </row>
    <row r="69" spans="1:13" s="17" customFormat="1" ht="23.4">
      <c r="A69" s="21"/>
      <c r="B69" s="5" t="s">
        <v>147</v>
      </c>
      <c r="C69" s="37"/>
      <c r="D69" s="4" t="s">
        <v>0</v>
      </c>
      <c r="E69" s="3">
        <v>0</v>
      </c>
      <c r="F69" s="3">
        <f t="shared" si="15"/>
        <v>0</v>
      </c>
      <c r="G69" s="3">
        <v>1000</v>
      </c>
      <c r="H69" s="3">
        <f t="shared" si="16"/>
        <v>0</v>
      </c>
      <c r="I69" s="3">
        <f t="shared" si="17"/>
        <v>0</v>
      </c>
      <c r="J69" s="22"/>
      <c r="K69" s="20"/>
    </row>
    <row r="70" spans="1:13" s="17" customFormat="1" ht="23.4">
      <c r="A70" s="21"/>
      <c r="B70" s="5" t="s">
        <v>148</v>
      </c>
      <c r="C70" s="37"/>
      <c r="D70" s="4" t="s">
        <v>0</v>
      </c>
      <c r="E70" s="3">
        <v>0</v>
      </c>
      <c r="F70" s="3">
        <f t="shared" si="15"/>
        <v>0</v>
      </c>
      <c r="G70" s="3">
        <v>1000</v>
      </c>
      <c r="H70" s="3">
        <f t="shared" si="16"/>
        <v>0</v>
      </c>
      <c r="I70" s="3">
        <f t="shared" si="17"/>
        <v>0</v>
      </c>
      <c r="J70" s="22"/>
      <c r="K70" s="20"/>
    </row>
    <row r="71" spans="1:13" s="17" customFormat="1" ht="23.4">
      <c r="A71" s="21"/>
      <c r="B71" s="5" t="s">
        <v>149</v>
      </c>
      <c r="C71" s="37"/>
      <c r="D71" s="4" t="s">
        <v>0</v>
      </c>
      <c r="E71" s="3">
        <v>0</v>
      </c>
      <c r="F71" s="3">
        <f t="shared" si="15"/>
        <v>0</v>
      </c>
      <c r="G71" s="3">
        <v>1000</v>
      </c>
      <c r="H71" s="3">
        <f t="shared" si="16"/>
        <v>0</v>
      </c>
      <c r="I71" s="3">
        <f t="shared" si="17"/>
        <v>0</v>
      </c>
      <c r="J71" s="22"/>
      <c r="K71" s="20"/>
    </row>
    <row r="72" spans="1:13" s="17" customFormat="1" ht="23.4">
      <c r="A72" s="21"/>
      <c r="B72" s="5" t="s">
        <v>150</v>
      </c>
      <c r="C72" s="37"/>
      <c r="D72" s="4" t="s">
        <v>0</v>
      </c>
      <c r="E72" s="3">
        <v>0</v>
      </c>
      <c r="F72" s="3">
        <f t="shared" si="15"/>
        <v>0</v>
      </c>
      <c r="G72" s="3">
        <v>1000</v>
      </c>
      <c r="H72" s="3">
        <f t="shared" si="16"/>
        <v>0</v>
      </c>
      <c r="I72" s="3">
        <f t="shared" si="17"/>
        <v>0</v>
      </c>
      <c r="J72" s="22"/>
      <c r="K72" s="20"/>
    </row>
    <row r="73" spans="1:13" s="17" customFormat="1" ht="23.4">
      <c r="A73" s="21"/>
      <c r="B73" s="5" t="s">
        <v>151</v>
      </c>
      <c r="C73" s="37"/>
      <c r="D73" s="4" t="s">
        <v>0</v>
      </c>
      <c r="E73" s="3">
        <v>0</v>
      </c>
      <c r="F73" s="3">
        <f t="shared" si="15"/>
        <v>0</v>
      </c>
      <c r="G73" s="3">
        <v>1000</v>
      </c>
      <c r="H73" s="3">
        <f t="shared" si="16"/>
        <v>0</v>
      </c>
      <c r="I73" s="3">
        <f t="shared" si="17"/>
        <v>0</v>
      </c>
      <c r="J73" s="22"/>
      <c r="K73" s="20"/>
    </row>
    <row r="74" spans="1:13" s="17" customFormat="1" ht="23.4">
      <c r="A74" s="21"/>
      <c r="B74" s="5" t="s">
        <v>153</v>
      </c>
      <c r="C74" s="37"/>
      <c r="D74" s="4" t="s">
        <v>0</v>
      </c>
      <c r="E74" s="3">
        <v>0</v>
      </c>
      <c r="F74" s="3">
        <f t="shared" si="15"/>
        <v>0</v>
      </c>
      <c r="G74" s="3">
        <v>500</v>
      </c>
      <c r="H74" s="3">
        <f t="shared" si="16"/>
        <v>0</v>
      </c>
      <c r="I74" s="3">
        <f t="shared" si="17"/>
        <v>0</v>
      </c>
      <c r="J74" s="22"/>
      <c r="K74" s="20"/>
    </row>
    <row r="75" spans="1:13" s="17" customFormat="1" ht="23.4">
      <c r="A75" s="21"/>
      <c r="B75" s="5" t="s">
        <v>154</v>
      </c>
      <c r="C75" s="37"/>
      <c r="D75" s="4" t="s">
        <v>0</v>
      </c>
      <c r="E75" s="3">
        <v>0</v>
      </c>
      <c r="F75" s="3">
        <f t="shared" ref="F75:F76" si="18">+E75*C75</f>
        <v>0</v>
      </c>
      <c r="G75" s="3">
        <v>500</v>
      </c>
      <c r="H75" s="3">
        <f t="shared" ref="H75:H76" si="19">+G75*C75</f>
        <v>0</v>
      </c>
      <c r="I75" s="3">
        <f t="shared" ref="I75:I76" si="20">+H75+F75</f>
        <v>0</v>
      </c>
      <c r="J75" s="22"/>
      <c r="K75" s="20"/>
    </row>
    <row r="76" spans="1:13" s="17" customFormat="1" ht="23.4">
      <c r="A76" s="21"/>
      <c r="B76" s="5" t="s">
        <v>155</v>
      </c>
      <c r="C76" s="37"/>
      <c r="D76" s="4" t="s">
        <v>0</v>
      </c>
      <c r="E76" s="3">
        <v>0</v>
      </c>
      <c r="F76" s="3">
        <f t="shared" si="18"/>
        <v>0</v>
      </c>
      <c r="G76" s="3">
        <v>500</v>
      </c>
      <c r="H76" s="3">
        <f t="shared" si="19"/>
        <v>0</v>
      </c>
      <c r="I76" s="3">
        <f t="shared" si="20"/>
        <v>0</v>
      </c>
      <c r="J76" s="22"/>
      <c r="K76" s="20"/>
    </row>
    <row r="77" spans="1:13" s="17" customFormat="1" ht="23.4">
      <c r="A77" s="21"/>
      <c r="B77" s="5" t="s">
        <v>156</v>
      </c>
      <c r="C77" s="37"/>
      <c r="D77" s="4" t="s">
        <v>0</v>
      </c>
      <c r="E77" s="3">
        <v>0</v>
      </c>
      <c r="F77" s="3">
        <f t="shared" ref="F77:F78" si="21">+E77*C77</f>
        <v>0</v>
      </c>
      <c r="G77" s="3">
        <v>500</v>
      </c>
      <c r="H77" s="3">
        <f t="shared" ref="H77:H78" si="22">+G77*C77</f>
        <v>0</v>
      </c>
      <c r="I77" s="3">
        <f t="shared" ref="I77:I78" si="23">+H77+F77</f>
        <v>0</v>
      </c>
      <c r="J77" s="22"/>
      <c r="K77" s="20"/>
    </row>
    <row r="78" spans="1:13" s="17" customFormat="1" ht="23.4">
      <c r="A78" s="21"/>
      <c r="B78" s="5" t="s">
        <v>157</v>
      </c>
      <c r="C78" s="37"/>
      <c r="D78" s="4" t="s">
        <v>0</v>
      </c>
      <c r="E78" s="3">
        <v>0</v>
      </c>
      <c r="F78" s="3">
        <f t="shared" si="21"/>
        <v>0</v>
      </c>
      <c r="G78" s="3">
        <v>500</v>
      </c>
      <c r="H78" s="3">
        <f t="shared" si="22"/>
        <v>0</v>
      </c>
      <c r="I78" s="3">
        <f t="shared" si="23"/>
        <v>0</v>
      </c>
      <c r="J78" s="22"/>
      <c r="K78" s="20"/>
    </row>
    <row r="79" spans="1:13" s="17" customFormat="1" ht="23.4">
      <c r="A79" s="21"/>
      <c r="B79" s="5" t="s">
        <v>158</v>
      </c>
      <c r="C79" s="37"/>
      <c r="D79" s="4" t="s">
        <v>0</v>
      </c>
      <c r="E79" s="3">
        <v>0</v>
      </c>
      <c r="F79" s="3">
        <f t="shared" ref="F79" si="24">+E79*C79</f>
        <v>0</v>
      </c>
      <c r="G79" s="3">
        <v>500</v>
      </c>
      <c r="H79" s="3">
        <f t="shared" ref="H79" si="25">+G79*C79</f>
        <v>0</v>
      </c>
      <c r="I79" s="3">
        <f t="shared" ref="I79" si="26">+H79+F79</f>
        <v>0</v>
      </c>
      <c r="J79" s="22"/>
      <c r="K79" s="20"/>
    </row>
    <row r="80" spans="1:13" s="17" customFormat="1" ht="23.4">
      <c r="A80" s="21"/>
      <c r="B80" s="5" t="s">
        <v>159</v>
      </c>
      <c r="C80" s="37"/>
      <c r="D80" s="4" t="s">
        <v>0</v>
      </c>
      <c r="E80" s="3">
        <v>0</v>
      </c>
      <c r="F80" s="3">
        <f t="shared" ref="F80" si="27">+E80*C80</f>
        <v>0</v>
      </c>
      <c r="G80" s="3">
        <v>500</v>
      </c>
      <c r="H80" s="3">
        <f t="shared" ref="H80" si="28">+G80*C80</f>
        <v>0</v>
      </c>
      <c r="I80" s="3">
        <f t="shared" ref="I80" si="29">+H80+F80</f>
        <v>0</v>
      </c>
      <c r="J80" s="22"/>
      <c r="K80" s="20"/>
    </row>
    <row r="81" spans="1:13" s="17" customFormat="1" ht="23.4">
      <c r="A81" s="21"/>
      <c r="B81" s="5" t="s">
        <v>152</v>
      </c>
      <c r="C81" s="37"/>
      <c r="D81" s="4" t="s">
        <v>0</v>
      </c>
      <c r="E81" s="3">
        <v>0</v>
      </c>
      <c r="F81" s="3">
        <f t="shared" si="15"/>
        <v>0</v>
      </c>
      <c r="G81" s="3">
        <v>500</v>
      </c>
      <c r="H81" s="3">
        <f t="shared" si="16"/>
        <v>0</v>
      </c>
      <c r="I81" s="3">
        <f t="shared" si="17"/>
        <v>0</v>
      </c>
      <c r="J81" s="22"/>
      <c r="K81" s="20"/>
    </row>
    <row r="82" spans="1:13" s="17" customFormat="1" ht="23.4">
      <c r="A82" s="21"/>
      <c r="B82" s="5" t="s">
        <v>160</v>
      </c>
      <c r="C82" s="37"/>
      <c r="D82" s="4" t="s">
        <v>0</v>
      </c>
      <c r="E82" s="3">
        <v>0</v>
      </c>
      <c r="F82" s="3">
        <f t="shared" si="15"/>
        <v>0</v>
      </c>
      <c r="G82" s="3">
        <v>300</v>
      </c>
      <c r="H82" s="3">
        <f t="shared" si="16"/>
        <v>0</v>
      </c>
      <c r="I82" s="3">
        <f t="shared" si="17"/>
        <v>0</v>
      </c>
      <c r="J82" s="22"/>
      <c r="K82" s="20"/>
    </row>
    <row r="83" spans="1:13" s="17" customFormat="1" ht="23.4">
      <c r="A83" s="21"/>
      <c r="B83" s="5" t="s">
        <v>161</v>
      </c>
      <c r="C83" s="37"/>
      <c r="D83" s="4" t="s">
        <v>0</v>
      </c>
      <c r="E83" s="3">
        <v>0</v>
      </c>
      <c r="F83" s="3">
        <f t="shared" si="15"/>
        <v>0</v>
      </c>
      <c r="G83" s="3">
        <v>300</v>
      </c>
      <c r="H83" s="3">
        <f t="shared" si="16"/>
        <v>0</v>
      </c>
      <c r="I83" s="3">
        <f t="shared" si="17"/>
        <v>0</v>
      </c>
      <c r="J83" s="22"/>
      <c r="K83" s="20"/>
    </row>
    <row r="84" spans="1:13" s="17" customFormat="1" ht="23.4">
      <c r="A84" s="21"/>
      <c r="B84" s="5" t="s">
        <v>131</v>
      </c>
      <c r="C84" s="37"/>
      <c r="D84" s="4" t="s">
        <v>3</v>
      </c>
      <c r="E84" s="3">
        <v>0</v>
      </c>
      <c r="F84" s="3">
        <f t="shared" ref="F84" si="30">+E84*C84</f>
        <v>0</v>
      </c>
      <c r="G84" s="3">
        <v>0</v>
      </c>
      <c r="H84" s="3">
        <f t="shared" ref="H84" si="31">+G84*C84</f>
        <v>0</v>
      </c>
      <c r="I84" s="3">
        <f t="shared" ref="I84" si="32">+H84+F84</f>
        <v>0</v>
      </c>
      <c r="J84" s="22"/>
      <c r="K84" s="20"/>
    </row>
    <row r="85" spans="1:13" s="17" customFormat="1" ht="23.4">
      <c r="A85" s="40"/>
      <c r="B85" s="13"/>
      <c r="C85" s="41"/>
      <c r="D85" s="14"/>
      <c r="E85" s="15"/>
      <c r="F85" s="15"/>
      <c r="G85" s="15"/>
      <c r="H85" s="15"/>
      <c r="I85" s="15"/>
      <c r="J85" s="42"/>
      <c r="K85" s="20"/>
    </row>
    <row r="86" spans="1:13" s="17" customFormat="1" ht="23.4">
      <c r="A86" s="19"/>
      <c r="B86" s="9" t="s">
        <v>55</v>
      </c>
      <c r="C86" s="39"/>
      <c r="D86" s="10"/>
      <c r="E86" s="10"/>
      <c r="F86" s="11">
        <f>SUM(F68:F85)</f>
        <v>0</v>
      </c>
      <c r="G86" s="10"/>
      <c r="H86" s="11">
        <f>SUM(H68:H85)</f>
        <v>0</v>
      </c>
      <c r="I86" s="11">
        <f>SUM(I68:I85)</f>
        <v>0</v>
      </c>
      <c r="J86" s="12"/>
      <c r="K86" s="16"/>
      <c r="M86" s="18"/>
    </row>
    <row r="87" spans="1:13" s="17" customFormat="1" ht="23.4">
      <c r="A87" s="27">
        <v>3.4</v>
      </c>
      <c r="B87" s="2" t="s">
        <v>56</v>
      </c>
      <c r="C87" s="37"/>
      <c r="D87" s="4"/>
      <c r="E87" s="3"/>
      <c r="F87" s="3"/>
      <c r="G87" s="3"/>
      <c r="H87" s="3"/>
      <c r="I87" s="3"/>
      <c r="J87" s="22"/>
      <c r="K87" s="20"/>
    </row>
    <row r="88" spans="1:13" s="17" customFormat="1" ht="23.4">
      <c r="A88" s="21"/>
      <c r="B88" s="5" t="s">
        <v>162</v>
      </c>
      <c r="C88" s="37">
        <v>0</v>
      </c>
      <c r="D88" s="4" t="s">
        <v>0</v>
      </c>
      <c r="E88" s="3">
        <v>0</v>
      </c>
      <c r="F88" s="3">
        <f t="shared" ref="F88:F99" si="33">+E88*C88</f>
        <v>0</v>
      </c>
      <c r="G88" s="3">
        <v>0</v>
      </c>
      <c r="H88" s="3">
        <f t="shared" ref="H88:H99" si="34">+G88*C88</f>
        <v>0</v>
      </c>
      <c r="I88" s="3">
        <f t="shared" ref="I88:I99" si="35">+H88+F88</f>
        <v>0</v>
      </c>
      <c r="J88" s="22"/>
      <c r="K88" s="20"/>
    </row>
    <row r="89" spans="1:13" s="17" customFormat="1" ht="23.4">
      <c r="A89" s="21"/>
      <c r="B89" s="5" t="s">
        <v>163</v>
      </c>
      <c r="C89" s="37">
        <v>0</v>
      </c>
      <c r="D89" s="4" t="s">
        <v>0</v>
      </c>
      <c r="E89" s="3">
        <v>0</v>
      </c>
      <c r="F89" s="3">
        <f t="shared" si="33"/>
        <v>0</v>
      </c>
      <c r="G89" s="3">
        <v>0</v>
      </c>
      <c r="H89" s="3">
        <f t="shared" si="34"/>
        <v>0</v>
      </c>
      <c r="I89" s="3">
        <f t="shared" si="35"/>
        <v>0</v>
      </c>
      <c r="J89" s="22"/>
      <c r="K89" s="20"/>
    </row>
    <row r="90" spans="1:13" s="17" customFormat="1" ht="23.4">
      <c r="A90" s="21"/>
      <c r="B90" s="5" t="s">
        <v>164</v>
      </c>
      <c r="C90" s="37">
        <v>0</v>
      </c>
      <c r="D90" s="4" t="s">
        <v>0</v>
      </c>
      <c r="E90" s="3">
        <v>0</v>
      </c>
      <c r="F90" s="3">
        <f t="shared" si="33"/>
        <v>0</v>
      </c>
      <c r="G90" s="3">
        <v>0</v>
      </c>
      <c r="H90" s="3">
        <f t="shared" si="34"/>
        <v>0</v>
      </c>
      <c r="I90" s="3">
        <f t="shared" si="35"/>
        <v>0</v>
      </c>
      <c r="J90" s="22"/>
      <c r="K90" s="20"/>
    </row>
    <row r="91" spans="1:13" s="17" customFormat="1" ht="23.4">
      <c r="A91" s="21"/>
      <c r="B91" s="5" t="s">
        <v>165</v>
      </c>
      <c r="C91" s="37">
        <v>0</v>
      </c>
      <c r="D91" s="4" t="s">
        <v>0</v>
      </c>
      <c r="E91" s="3">
        <v>0</v>
      </c>
      <c r="F91" s="3">
        <f t="shared" si="33"/>
        <v>0</v>
      </c>
      <c r="G91" s="3">
        <v>0</v>
      </c>
      <c r="H91" s="3">
        <f t="shared" si="34"/>
        <v>0</v>
      </c>
      <c r="I91" s="3">
        <f t="shared" si="35"/>
        <v>0</v>
      </c>
      <c r="J91" s="22"/>
      <c r="K91" s="20"/>
    </row>
    <row r="92" spans="1:13" s="17" customFormat="1" ht="23.4">
      <c r="A92" s="21"/>
      <c r="B92" s="5" t="s">
        <v>166</v>
      </c>
      <c r="C92" s="37">
        <v>0</v>
      </c>
      <c r="D92" s="4" t="s">
        <v>0</v>
      </c>
      <c r="E92" s="3">
        <v>0</v>
      </c>
      <c r="F92" s="3">
        <f t="shared" si="33"/>
        <v>0</v>
      </c>
      <c r="G92" s="3">
        <v>0</v>
      </c>
      <c r="H92" s="3">
        <f t="shared" si="34"/>
        <v>0</v>
      </c>
      <c r="I92" s="3">
        <f t="shared" si="35"/>
        <v>0</v>
      </c>
      <c r="J92" s="22"/>
      <c r="K92" s="20"/>
    </row>
    <row r="93" spans="1:13" s="17" customFormat="1" ht="23.4">
      <c r="A93" s="21"/>
      <c r="B93" s="5" t="s">
        <v>167</v>
      </c>
      <c r="C93" s="37">
        <v>0</v>
      </c>
      <c r="D93" s="4" t="s">
        <v>0</v>
      </c>
      <c r="E93" s="3">
        <v>0</v>
      </c>
      <c r="F93" s="3">
        <f t="shared" si="33"/>
        <v>0</v>
      </c>
      <c r="G93" s="3">
        <v>0</v>
      </c>
      <c r="H93" s="3">
        <f t="shared" si="34"/>
        <v>0</v>
      </c>
      <c r="I93" s="3">
        <f t="shared" si="35"/>
        <v>0</v>
      </c>
      <c r="J93" s="22"/>
      <c r="K93" s="20"/>
    </row>
    <row r="94" spans="1:13" s="17" customFormat="1" ht="23.4">
      <c r="A94" s="21"/>
      <c r="B94" s="5" t="s">
        <v>168</v>
      </c>
      <c r="C94" s="37">
        <v>0</v>
      </c>
      <c r="D94" s="4" t="s">
        <v>0</v>
      </c>
      <c r="E94" s="3">
        <v>0</v>
      </c>
      <c r="F94" s="3">
        <f t="shared" si="33"/>
        <v>0</v>
      </c>
      <c r="G94" s="3">
        <v>0</v>
      </c>
      <c r="H94" s="3">
        <f t="shared" si="34"/>
        <v>0</v>
      </c>
      <c r="I94" s="3">
        <f t="shared" si="35"/>
        <v>0</v>
      </c>
      <c r="J94" s="22"/>
      <c r="K94" s="20"/>
    </row>
    <row r="95" spans="1:13" s="17" customFormat="1" ht="23.4">
      <c r="A95" s="21"/>
      <c r="B95" s="5" t="s">
        <v>169</v>
      </c>
      <c r="C95" s="37">
        <v>0</v>
      </c>
      <c r="D95" s="4" t="s">
        <v>0</v>
      </c>
      <c r="E95" s="3">
        <v>0</v>
      </c>
      <c r="F95" s="3">
        <f t="shared" si="33"/>
        <v>0</v>
      </c>
      <c r="G95" s="3">
        <v>0</v>
      </c>
      <c r="H95" s="3">
        <f t="shared" si="34"/>
        <v>0</v>
      </c>
      <c r="I95" s="3">
        <f t="shared" si="35"/>
        <v>0</v>
      </c>
      <c r="J95" s="22"/>
      <c r="K95" s="20"/>
    </row>
    <row r="96" spans="1:13" s="17" customFormat="1" ht="23.4">
      <c r="A96" s="21"/>
      <c r="B96" s="5" t="s">
        <v>170</v>
      </c>
      <c r="C96" s="37">
        <v>0</v>
      </c>
      <c r="D96" s="4" t="s">
        <v>0</v>
      </c>
      <c r="E96" s="3">
        <v>0</v>
      </c>
      <c r="F96" s="3">
        <f t="shared" si="33"/>
        <v>0</v>
      </c>
      <c r="G96" s="3">
        <v>0</v>
      </c>
      <c r="H96" s="3">
        <f t="shared" si="34"/>
        <v>0</v>
      </c>
      <c r="I96" s="3">
        <f t="shared" si="35"/>
        <v>0</v>
      </c>
      <c r="J96" s="22"/>
      <c r="K96" s="20"/>
    </row>
    <row r="97" spans="1:13" s="17" customFormat="1" ht="23.4">
      <c r="A97" s="21"/>
      <c r="B97" s="5" t="s">
        <v>171</v>
      </c>
      <c r="C97" s="37">
        <v>0</v>
      </c>
      <c r="D97" s="4" t="s">
        <v>0</v>
      </c>
      <c r="E97" s="3">
        <v>0</v>
      </c>
      <c r="F97" s="3">
        <f t="shared" si="33"/>
        <v>0</v>
      </c>
      <c r="G97" s="3">
        <v>0</v>
      </c>
      <c r="H97" s="3">
        <f t="shared" si="34"/>
        <v>0</v>
      </c>
      <c r="I97" s="3">
        <f t="shared" si="35"/>
        <v>0</v>
      </c>
      <c r="J97" s="22"/>
      <c r="K97" s="20"/>
    </row>
    <row r="98" spans="1:13" s="17" customFormat="1" ht="23.4">
      <c r="A98" s="21"/>
      <c r="B98" s="5" t="s">
        <v>172</v>
      </c>
      <c r="C98" s="37">
        <v>0</v>
      </c>
      <c r="D98" s="4" t="s">
        <v>0</v>
      </c>
      <c r="E98" s="3">
        <v>0</v>
      </c>
      <c r="F98" s="3">
        <f t="shared" si="33"/>
        <v>0</v>
      </c>
      <c r="G98" s="3">
        <v>0</v>
      </c>
      <c r="H98" s="3">
        <f t="shared" si="34"/>
        <v>0</v>
      </c>
      <c r="I98" s="3">
        <f t="shared" si="35"/>
        <v>0</v>
      </c>
      <c r="J98" s="22"/>
      <c r="K98" s="20"/>
    </row>
    <row r="99" spans="1:13" s="17" customFormat="1" ht="23.4">
      <c r="A99" s="21"/>
      <c r="B99" s="5" t="s">
        <v>173</v>
      </c>
      <c r="C99" s="37">
        <v>0</v>
      </c>
      <c r="D99" s="4" t="s">
        <v>0</v>
      </c>
      <c r="E99" s="3">
        <v>0</v>
      </c>
      <c r="F99" s="3">
        <f t="shared" si="33"/>
        <v>0</v>
      </c>
      <c r="G99" s="3">
        <v>0</v>
      </c>
      <c r="H99" s="3">
        <f t="shared" si="34"/>
        <v>0</v>
      </c>
      <c r="I99" s="3">
        <f t="shared" si="35"/>
        <v>0</v>
      </c>
      <c r="J99" s="22"/>
      <c r="K99" s="20"/>
    </row>
    <row r="100" spans="1:13" s="17" customFormat="1" ht="23.4">
      <c r="A100" s="21"/>
      <c r="B100" s="5" t="s">
        <v>174</v>
      </c>
      <c r="C100" s="37">
        <v>0</v>
      </c>
      <c r="D100" s="4" t="s">
        <v>0</v>
      </c>
      <c r="E100" s="3">
        <v>0</v>
      </c>
      <c r="F100" s="3">
        <f t="shared" ref="F100:F108" si="36">+E100*C100</f>
        <v>0</v>
      </c>
      <c r="G100" s="3">
        <v>0</v>
      </c>
      <c r="H100" s="3">
        <f t="shared" ref="H100:H108" si="37">+G100*C100</f>
        <v>0</v>
      </c>
      <c r="I100" s="3">
        <f t="shared" ref="I100:I108" si="38">+H100+F100</f>
        <v>0</v>
      </c>
      <c r="J100" s="22"/>
      <c r="K100" s="20"/>
    </row>
    <row r="101" spans="1:13" s="17" customFormat="1" ht="23.4">
      <c r="A101" s="21"/>
      <c r="B101" s="5" t="s">
        <v>175</v>
      </c>
      <c r="C101" s="37">
        <v>0</v>
      </c>
      <c r="D101" s="4" t="s">
        <v>0</v>
      </c>
      <c r="E101" s="3">
        <v>0</v>
      </c>
      <c r="F101" s="3">
        <f t="shared" si="36"/>
        <v>0</v>
      </c>
      <c r="G101" s="3">
        <v>0</v>
      </c>
      <c r="H101" s="3">
        <f t="shared" si="37"/>
        <v>0</v>
      </c>
      <c r="I101" s="3">
        <f t="shared" si="38"/>
        <v>0</v>
      </c>
      <c r="J101" s="22"/>
      <c r="K101" s="20"/>
    </row>
    <row r="102" spans="1:13" s="17" customFormat="1" ht="23.4">
      <c r="A102" s="21"/>
      <c r="B102" s="5" t="s">
        <v>176</v>
      </c>
      <c r="C102" s="37">
        <v>0</v>
      </c>
      <c r="D102" s="4" t="s">
        <v>0</v>
      </c>
      <c r="E102" s="3">
        <v>0</v>
      </c>
      <c r="F102" s="3">
        <f t="shared" si="36"/>
        <v>0</v>
      </c>
      <c r="G102" s="3">
        <v>0</v>
      </c>
      <c r="H102" s="3">
        <f t="shared" si="37"/>
        <v>0</v>
      </c>
      <c r="I102" s="3">
        <f t="shared" si="38"/>
        <v>0</v>
      </c>
      <c r="J102" s="22"/>
      <c r="K102" s="20"/>
    </row>
    <row r="103" spans="1:13" s="17" customFormat="1" ht="23.4">
      <c r="A103" s="21"/>
      <c r="B103" s="5" t="s">
        <v>177</v>
      </c>
      <c r="C103" s="37">
        <v>0</v>
      </c>
      <c r="D103" s="4" t="s">
        <v>0</v>
      </c>
      <c r="E103" s="3">
        <v>0</v>
      </c>
      <c r="F103" s="3">
        <f t="shared" si="36"/>
        <v>0</v>
      </c>
      <c r="G103" s="3">
        <v>0</v>
      </c>
      <c r="H103" s="3">
        <f t="shared" si="37"/>
        <v>0</v>
      </c>
      <c r="I103" s="3">
        <f t="shared" si="38"/>
        <v>0</v>
      </c>
      <c r="J103" s="22"/>
      <c r="K103" s="20"/>
    </row>
    <row r="104" spans="1:13" s="17" customFormat="1" ht="23.4">
      <c r="A104" s="21"/>
      <c r="B104" s="5" t="s">
        <v>57</v>
      </c>
      <c r="C104" s="37">
        <v>0</v>
      </c>
      <c r="D104" s="4" t="s">
        <v>0</v>
      </c>
      <c r="E104" s="3">
        <v>0</v>
      </c>
      <c r="F104" s="3">
        <f t="shared" si="36"/>
        <v>0</v>
      </c>
      <c r="G104" s="3">
        <v>0</v>
      </c>
      <c r="H104" s="3">
        <f t="shared" si="37"/>
        <v>0</v>
      </c>
      <c r="I104" s="3">
        <f t="shared" si="38"/>
        <v>0</v>
      </c>
      <c r="J104" s="22"/>
      <c r="K104" s="20"/>
    </row>
    <row r="105" spans="1:13" s="17" customFormat="1" ht="23.4">
      <c r="A105" s="21"/>
      <c r="B105" s="5" t="s">
        <v>58</v>
      </c>
      <c r="C105" s="37">
        <v>0</v>
      </c>
      <c r="D105" s="4" t="s">
        <v>0</v>
      </c>
      <c r="E105" s="3">
        <v>0</v>
      </c>
      <c r="F105" s="3">
        <f t="shared" si="36"/>
        <v>0</v>
      </c>
      <c r="G105" s="3">
        <v>0</v>
      </c>
      <c r="H105" s="3">
        <f t="shared" si="37"/>
        <v>0</v>
      </c>
      <c r="I105" s="3">
        <f t="shared" si="38"/>
        <v>0</v>
      </c>
      <c r="J105" s="22"/>
      <c r="K105" s="20"/>
    </row>
    <row r="106" spans="1:13" s="17" customFormat="1" ht="23.4">
      <c r="A106" s="21"/>
      <c r="B106" s="5" t="s">
        <v>178</v>
      </c>
      <c r="C106" s="37">
        <v>0</v>
      </c>
      <c r="D106" s="4" t="s">
        <v>0</v>
      </c>
      <c r="E106" s="3">
        <v>0</v>
      </c>
      <c r="F106" s="3">
        <f t="shared" ref="F106" si="39">+E106*C106</f>
        <v>0</v>
      </c>
      <c r="G106" s="3">
        <v>0</v>
      </c>
      <c r="H106" s="3">
        <f t="shared" ref="H106" si="40">+G106*C106</f>
        <v>0</v>
      </c>
      <c r="I106" s="3">
        <f t="shared" ref="I106" si="41">+H106+F106</f>
        <v>0</v>
      </c>
      <c r="J106" s="22"/>
      <c r="K106" s="20"/>
    </row>
    <row r="107" spans="1:13" s="17" customFormat="1" ht="23.4">
      <c r="A107" s="21"/>
      <c r="B107" s="5" t="s">
        <v>59</v>
      </c>
      <c r="C107" s="37">
        <v>0</v>
      </c>
      <c r="D107" s="4" t="s">
        <v>3</v>
      </c>
      <c r="E107" s="3">
        <v>0</v>
      </c>
      <c r="F107" s="3">
        <f t="shared" si="36"/>
        <v>0</v>
      </c>
      <c r="G107" s="3">
        <v>0</v>
      </c>
      <c r="H107" s="3">
        <f t="shared" si="37"/>
        <v>0</v>
      </c>
      <c r="I107" s="3">
        <f t="shared" si="38"/>
        <v>0</v>
      </c>
      <c r="J107" s="22"/>
      <c r="K107" s="20"/>
    </row>
    <row r="108" spans="1:13" s="17" customFormat="1" ht="23.4">
      <c r="A108" s="21"/>
      <c r="B108" s="5" t="s">
        <v>131</v>
      </c>
      <c r="C108" s="37">
        <v>0</v>
      </c>
      <c r="D108" s="4" t="s">
        <v>3</v>
      </c>
      <c r="E108" s="3">
        <v>0</v>
      </c>
      <c r="F108" s="3">
        <f t="shared" si="36"/>
        <v>0</v>
      </c>
      <c r="G108" s="3">
        <v>0</v>
      </c>
      <c r="H108" s="3">
        <f t="shared" si="37"/>
        <v>0</v>
      </c>
      <c r="I108" s="3">
        <f t="shared" si="38"/>
        <v>0</v>
      </c>
      <c r="J108" s="22"/>
      <c r="K108" s="20"/>
    </row>
    <row r="109" spans="1:13" s="17" customFormat="1" ht="23.4">
      <c r="A109" s="40"/>
      <c r="B109" s="13"/>
      <c r="C109" s="41"/>
      <c r="D109" s="14"/>
      <c r="E109" s="15"/>
      <c r="F109" s="15"/>
      <c r="G109" s="15"/>
      <c r="H109" s="15"/>
      <c r="I109" s="15"/>
      <c r="J109" s="42"/>
      <c r="K109" s="20"/>
    </row>
    <row r="110" spans="1:13" s="17" customFormat="1" ht="23.4">
      <c r="A110" s="19"/>
      <c r="B110" s="9" t="s">
        <v>60</v>
      </c>
      <c r="C110" s="39"/>
      <c r="D110" s="10"/>
      <c r="E110" s="10"/>
      <c r="F110" s="11">
        <f>SUM(F88:F109)</f>
        <v>0</v>
      </c>
      <c r="G110" s="10"/>
      <c r="H110" s="11">
        <f>SUM(H88:H109)</f>
        <v>0</v>
      </c>
      <c r="I110" s="11">
        <f>SUM(I88:I108)</f>
        <v>0</v>
      </c>
      <c r="J110" s="12"/>
      <c r="K110" s="16"/>
      <c r="M110" s="18"/>
    </row>
    <row r="111" spans="1:13" s="17" customFormat="1" ht="23.4">
      <c r="A111" s="27">
        <v>3.5</v>
      </c>
      <c r="B111" s="2" t="s">
        <v>61</v>
      </c>
      <c r="C111" s="37"/>
      <c r="D111" s="4"/>
      <c r="E111" s="3"/>
      <c r="F111" s="3"/>
      <c r="G111" s="3"/>
      <c r="H111" s="3"/>
      <c r="I111" s="3"/>
      <c r="J111" s="22"/>
      <c r="K111" s="20"/>
    </row>
    <row r="112" spans="1:13" s="17" customFormat="1" ht="23.4">
      <c r="A112" s="27"/>
      <c r="B112" s="5" t="s">
        <v>179</v>
      </c>
      <c r="C112" s="37">
        <v>0</v>
      </c>
      <c r="D112" s="4" t="s">
        <v>0</v>
      </c>
      <c r="E112" s="3">
        <v>80</v>
      </c>
      <c r="F112" s="3">
        <f t="shared" ref="F112" si="42">+E112*C112</f>
        <v>0</v>
      </c>
      <c r="G112" s="3">
        <v>80</v>
      </c>
      <c r="H112" s="3">
        <f t="shared" ref="H112" si="43">+G112*C112</f>
        <v>0</v>
      </c>
      <c r="I112" s="3">
        <f t="shared" ref="I112" si="44">+H112+F112</f>
        <v>0</v>
      </c>
      <c r="J112" s="22"/>
      <c r="K112" s="20"/>
    </row>
    <row r="113" spans="1:13" s="17" customFormat="1" ht="23.4">
      <c r="A113" s="21"/>
      <c r="B113" s="5" t="s">
        <v>180</v>
      </c>
      <c r="C113" s="37">
        <v>0</v>
      </c>
      <c r="D113" s="4" t="s">
        <v>0</v>
      </c>
      <c r="E113" s="3">
        <v>90</v>
      </c>
      <c r="F113" s="3">
        <f t="shared" ref="F113" si="45">+E113*C113</f>
        <v>0</v>
      </c>
      <c r="G113" s="3">
        <v>100</v>
      </c>
      <c r="H113" s="3">
        <f t="shared" ref="H113" si="46">+G113*C113</f>
        <v>0</v>
      </c>
      <c r="I113" s="3">
        <f t="shared" ref="I113" si="47">+H113+F113</f>
        <v>0</v>
      </c>
      <c r="J113" s="22"/>
      <c r="K113" s="20"/>
    </row>
    <row r="114" spans="1:13" s="17" customFormat="1" ht="23.4">
      <c r="A114" s="27"/>
      <c r="B114" s="5" t="s">
        <v>181</v>
      </c>
      <c r="C114" s="37">
        <v>0</v>
      </c>
      <c r="D114" s="4" t="s">
        <v>0</v>
      </c>
      <c r="E114" s="3">
        <v>100</v>
      </c>
      <c r="F114" s="3">
        <f t="shared" ref="F114" si="48">+E114*C114</f>
        <v>0</v>
      </c>
      <c r="G114" s="3">
        <v>120</v>
      </c>
      <c r="H114" s="3">
        <f t="shared" ref="H114" si="49">+G114*C114</f>
        <v>0</v>
      </c>
      <c r="I114" s="3">
        <f t="shared" ref="I114" si="50">+H114+F114</f>
        <v>0</v>
      </c>
      <c r="J114" s="22"/>
      <c r="K114" s="20"/>
    </row>
    <row r="115" spans="1:13" s="17" customFormat="1" ht="23.4">
      <c r="A115" s="21"/>
      <c r="B115" s="5" t="s">
        <v>182</v>
      </c>
      <c r="C115" s="37">
        <v>0</v>
      </c>
      <c r="D115" s="4" t="s">
        <v>0</v>
      </c>
      <c r="E115" s="3">
        <v>85</v>
      </c>
      <c r="F115" s="3">
        <f t="shared" ref="F115:F118" si="51">+E115*C115</f>
        <v>0</v>
      </c>
      <c r="G115" s="3">
        <v>85</v>
      </c>
      <c r="H115" s="3">
        <f t="shared" ref="H115:H118" si="52">+G115*C115</f>
        <v>0</v>
      </c>
      <c r="I115" s="3">
        <f t="shared" ref="I115:I118" si="53">+H115+F115</f>
        <v>0</v>
      </c>
      <c r="J115" s="22"/>
      <c r="K115" s="20"/>
    </row>
    <row r="116" spans="1:13" s="17" customFormat="1" ht="23.4">
      <c r="A116" s="21"/>
      <c r="B116" s="5" t="s">
        <v>183</v>
      </c>
      <c r="C116" s="37">
        <v>0</v>
      </c>
      <c r="D116" s="4" t="s">
        <v>0</v>
      </c>
      <c r="E116" s="3">
        <v>425</v>
      </c>
      <c r="F116" s="3">
        <f t="shared" si="51"/>
        <v>0</v>
      </c>
      <c r="G116" s="3">
        <v>100</v>
      </c>
      <c r="H116" s="3">
        <f t="shared" si="52"/>
        <v>0</v>
      </c>
      <c r="I116" s="3">
        <f t="shared" si="53"/>
        <v>0</v>
      </c>
      <c r="J116" s="22"/>
      <c r="K116" s="20"/>
    </row>
    <row r="117" spans="1:13" s="17" customFormat="1" ht="23.4">
      <c r="A117" s="21"/>
      <c r="B117" s="5" t="s">
        <v>184</v>
      </c>
      <c r="C117" s="37">
        <v>0</v>
      </c>
      <c r="D117" s="4" t="s">
        <v>0</v>
      </c>
      <c r="E117" s="3">
        <v>90</v>
      </c>
      <c r="F117" s="3">
        <f t="shared" si="51"/>
        <v>0</v>
      </c>
      <c r="G117" s="3">
        <v>90</v>
      </c>
      <c r="H117" s="3">
        <f t="shared" si="52"/>
        <v>0</v>
      </c>
      <c r="I117" s="3">
        <f t="shared" si="53"/>
        <v>0</v>
      </c>
      <c r="J117" s="22"/>
      <c r="K117" s="20"/>
    </row>
    <row r="118" spans="1:13" s="17" customFormat="1" ht="23.4">
      <c r="A118" s="21"/>
      <c r="B118" s="5" t="s">
        <v>131</v>
      </c>
      <c r="C118" s="37"/>
      <c r="D118" s="4" t="s">
        <v>3</v>
      </c>
      <c r="E118" s="3">
        <v>0</v>
      </c>
      <c r="F118" s="3">
        <f t="shared" si="51"/>
        <v>0</v>
      </c>
      <c r="G118" s="3">
        <v>0</v>
      </c>
      <c r="H118" s="3">
        <f t="shared" si="52"/>
        <v>0</v>
      </c>
      <c r="I118" s="3">
        <f t="shared" si="53"/>
        <v>0</v>
      </c>
      <c r="J118" s="22"/>
      <c r="K118" s="20"/>
    </row>
    <row r="119" spans="1:13" s="17" customFormat="1" ht="23.4">
      <c r="A119" s="21"/>
      <c r="B119" s="7"/>
      <c r="C119" s="37"/>
      <c r="D119" s="4"/>
      <c r="E119" s="3"/>
      <c r="F119" s="3"/>
      <c r="G119" s="3"/>
      <c r="H119" s="3"/>
      <c r="I119" s="3"/>
      <c r="J119" s="22"/>
      <c r="K119" s="20"/>
    </row>
    <row r="120" spans="1:13" s="17" customFormat="1" ht="23.4">
      <c r="A120" s="19"/>
      <c r="B120" s="9" t="s">
        <v>62</v>
      </c>
      <c r="C120" s="39"/>
      <c r="D120" s="10"/>
      <c r="E120" s="10"/>
      <c r="F120" s="11">
        <f>SUM(F115:F119)</f>
        <v>0</v>
      </c>
      <c r="G120" s="10"/>
      <c r="H120" s="11">
        <f>SUM(H115:H119)</f>
        <v>0</v>
      </c>
      <c r="I120" s="11">
        <f>SUM(I115:I119)</f>
        <v>0</v>
      </c>
      <c r="J120" s="12"/>
      <c r="K120" s="16"/>
      <c r="M120" s="18"/>
    </row>
    <row r="121" spans="1:13" s="17" customFormat="1" ht="23.4">
      <c r="A121" s="27">
        <v>3.6</v>
      </c>
      <c r="B121" s="2" t="s">
        <v>63</v>
      </c>
      <c r="C121" s="37"/>
      <c r="D121" s="4"/>
      <c r="E121" s="3"/>
      <c r="F121" s="3"/>
      <c r="G121" s="3"/>
      <c r="H121" s="3"/>
      <c r="I121" s="3"/>
      <c r="J121" s="22"/>
      <c r="K121" s="20"/>
    </row>
    <row r="122" spans="1:13" s="17" customFormat="1" ht="23.4">
      <c r="A122" s="21" t="s">
        <v>64</v>
      </c>
      <c r="B122" s="5" t="s">
        <v>65</v>
      </c>
      <c r="C122" s="37"/>
      <c r="D122" s="4"/>
      <c r="E122" s="3"/>
      <c r="F122" s="3"/>
      <c r="G122" s="3"/>
      <c r="H122" s="3"/>
      <c r="I122" s="3"/>
      <c r="J122" s="22"/>
      <c r="K122" s="20"/>
    </row>
    <row r="123" spans="1:13" s="17" customFormat="1" ht="23.4">
      <c r="A123" s="21"/>
      <c r="B123" s="5" t="s">
        <v>66</v>
      </c>
      <c r="C123" s="37"/>
      <c r="D123" s="4"/>
      <c r="E123" s="3"/>
      <c r="F123" s="3"/>
      <c r="G123" s="3"/>
      <c r="H123" s="3"/>
      <c r="I123" s="3"/>
      <c r="J123" s="22"/>
      <c r="K123" s="20"/>
    </row>
    <row r="124" spans="1:13" s="17" customFormat="1" ht="23.4">
      <c r="A124" s="21"/>
      <c r="B124" s="5" t="s">
        <v>67</v>
      </c>
      <c r="C124" s="37">
        <v>0</v>
      </c>
      <c r="D124" s="4" t="s">
        <v>17</v>
      </c>
      <c r="E124" s="3">
        <v>342.8</v>
      </c>
      <c r="F124" s="3">
        <f t="shared" ref="F124:F132" si="54">+E124*C124</f>
        <v>0</v>
      </c>
      <c r="G124" s="3">
        <v>45</v>
      </c>
      <c r="H124" s="3">
        <f t="shared" ref="H124:H132" si="55">+G124*C124</f>
        <v>0</v>
      </c>
      <c r="I124" s="3">
        <f t="shared" ref="I124:I132" si="56">+H124+F124</f>
        <v>0</v>
      </c>
      <c r="J124" s="22"/>
      <c r="K124" s="20"/>
    </row>
    <row r="125" spans="1:13" s="17" customFormat="1" ht="23.4">
      <c r="A125" s="21"/>
      <c r="B125" s="5" t="s">
        <v>74</v>
      </c>
      <c r="C125" s="37">
        <v>0</v>
      </c>
      <c r="D125" s="4" t="s">
        <v>17</v>
      </c>
      <c r="E125" s="3">
        <v>219.2</v>
      </c>
      <c r="F125" s="3">
        <f t="shared" si="54"/>
        <v>0</v>
      </c>
      <c r="G125" s="3">
        <v>42</v>
      </c>
      <c r="H125" s="3">
        <f t="shared" si="55"/>
        <v>0</v>
      </c>
      <c r="I125" s="3">
        <f t="shared" si="56"/>
        <v>0</v>
      </c>
      <c r="J125" s="22"/>
      <c r="K125" s="20"/>
    </row>
    <row r="126" spans="1:13" s="17" customFormat="1" ht="23.4">
      <c r="A126" s="21"/>
      <c r="B126" s="5" t="s">
        <v>68</v>
      </c>
      <c r="C126" s="37">
        <v>0</v>
      </c>
      <c r="D126" s="4" t="s">
        <v>17</v>
      </c>
      <c r="E126" s="3">
        <v>160.4</v>
      </c>
      <c r="F126" s="3">
        <f t="shared" si="54"/>
        <v>0</v>
      </c>
      <c r="G126" s="3">
        <v>37</v>
      </c>
      <c r="H126" s="3">
        <f t="shared" si="55"/>
        <v>0</v>
      </c>
      <c r="I126" s="3">
        <f t="shared" si="56"/>
        <v>0</v>
      </c>
      <c r="J126" s="22"/>
      <c r="K126" s="20"/>
    </row>
    <row r="127" spans="1:13" s="17" customFormat="1" ht="23.4">
      <c r="A127" s="21"/>
      <c r="B127" s="5" t="s">
        <v>69</v>
      </c>
      <c r="C127" s="37">
        <v>0</v>
      </c>
      <c r="D127" s="4" t="s">
        <v>17</v>
      </c>
      <c r="E127" s="3">
        <v>101.2</v>
      </c>
      <c r="F127" s="3">
        <f t="shared" si="54"/>
        <v>0</v>
      </c>
      <c r="G127" s="3">
        <v>30</v>
      </c>
      <c r="H127" s="3">
        <f t="shared" si="55"/>
        <v>0</v>
      </c>
      <c r="I127" s="3">
        <f t="shared" si="56"/>
        <v>0</v>
      </c>
      <c r="J127" s="22"/>
      <c r="K127" s="20"/>
    </row>
    <row r="128" spans="1:13" s="17" customFormat="1" ht="23.4">
      <c r="A128" s="21"/>
      <c r="B128" s="5" t="s">
        <v>70</v>
      </c>
      <c r="C128" s="37">
        <v>0</v>
      </c>
      <c r="D128" s="4" t="s">
        <v>17</v>
      </c>
      <c r="E128" s="3">
        <v>137.6</v>
      </c>
      <c r="F128" s="3">
        <f t="shared" si="54"/>
        <v>0</v>
      </c>
      <c r="G128" s="3">
        <v>35</v>
      </c>
      <c r="H128" s="3">
        <f t="shared" si="55"/>
        <v>0</v>
      </c>
      <c r="I128" s="3">
        <f t="shared" si="56"/>
        <v>0</v>
      </c>
      <c r="J128" s="22"/>
      <c r="K128" s="20"/>
    </row>
    <row r="129" spans="1:13" s="17" customFormat="1" ht="23.4">
      <c r="A129" s="21"/>
      <c r="B129" s="5" t="s">
        <v>76</v>
      </c>
      <c r="C129" s="37">
        <v>0</v>
      </c>
      <c r="D129" s="4" t="s">
        <v>17</v>
      </c>
      <c r="E129" s="3">
        <v>111</v>
      </c>
      <c r="F129" s="3">
        <f t="shared" si="54"/>
        <v>0</v>
      </c>
      <c r="G129" s="3">
        <v>30</v>
      </c>
      <c r="H129" s="3">
        <f t="shared" si="55"/>
        <v>0</v>
      </c>
      <c r="I129" s="3">
        <f t="shared" si="56"/>
        <v>0</v>
      </c>
      <c r="J129" s="22"/>
      <c r="K129" s="20"/>
    </row>
    <row r="130" spans="1:13" s="17" customFormat="1" ht="23.4">
      <c r="A130" s="21"/>
      <c r="B130" s="5" t="s">
        <v>71</v>
      </c>
      <c r="C130" s="37">
        <v>0</v>
      </c>
      <c r="D130" s="4" t="s">
        <v>17</v>
      </c>
      <c r="E130" s="3">
        <v>54.6</v>
      </c>
      <c r="F130" s="3">
        <f t="shared" si="54"/>
        <v>0</v>
      </c>
      <c r="G130" s="3">
        <v>25</v>
      </c>
      <c r="H130" s="3">
        <f t="shared" si="55"/>
        <v>0</v>
      </c>
      <c r="I130" s="3">
        <f t="shared" si="56"/>
        <v>0</v>
      </c>
      <c r="J130" s="22"/>
      <c r="K130" s="20"/>
    </row>
    <row r="131" spans="1:13" s="17" customFormat="1" ht="23.4">
      <c r="A131" s="21"/>
      <c r="B131" s="5" t="s">
        <v>72</v>
      </c>
      <c r="C131" s="37">
        <v>0</v>
      </c>
      <c r="D131" s="4" t="s">
        <v>17</v>
      </c>
      <c r="E131" s="3">
        <v>38.4</v>
      </c>
      <c r="F131" s="3">
        <f t="shared" si="54"/>
        <v>0</v>
      </c>
      <c r="G131" s="3">
        <v>20</v>
      </c>
      <c r="H131" s="3">
        <f t="shared" si="55"/>
        <v>0</v>
      </c>
      <c r="I131" s="3">
        <f t="shared" si="56"/>
        <v>0</v>
      </c>
      <c r="J131" s="22"/>
      <c r="K131" s="20"/>
    </row>
    <row r="132" spans="1:13" s="17" customFormat="1" ht="23.4">
      <c r="A132" s="21"/>
      <c r="B132" s="5" t="s">
        <v>73</v>
      </c>
      <c r="C132" s="37">
        <v>0</v>
      </c>
      <c r="D132" s="4" t="s">
        <v>17</v>
      </c>
      <c r="E132" s="3">
        <v>26.6</v>
      </c>
      <c r="F132" s="3">
        <f t="shared" si="54"/>
        <v>0</v>
      </c>
      <c r="G132" s="3">
        <v>18</v>
      </c>
      <c r="H132" s="3">
        <f t="shared" si="55"/>
        <v>0</v>
      </c>
      <c r="I132" s="3">
        <f t="shared" si="56"/>
        <v>0</v>
      </c>
      <c r="J132" s="22"/>
      <c r="K132" s="20"/>
    </row>
    <row r="133" spans="1:13" s="17" customFormat="1" ht="23.4">
      <c r="A133" s="21"/>
      <c r="B133" s="5" t="s">
        <v>59</v>
      </c>
      <c r="C133" s="37">
        <v>1</v>
      </c>
      <c r="D133" s="4" t="s">
        <v>3</v>
      </c>
      <c r="E133" s="3">
        <v>0</v>
      </c>
      <c r="F133" s="3">
        <f t="shared" ref="F133:F134" si="57">+E133*C133</f>
        <v>0</v>
      </c>
      <c r="G133" s="3">
        <v>0</v>
      </c>
      <c r="H133" s="3">
        <f t="shared" ref="H133:H134" si="58">+G133*C133</f>
        <v>0</v>
      </c>
      <c r="I133" s="3">
        <f t="shared" ref="I133:I134" si="59">+H133+F133</f>
        <v>0</v>
      </c>
      <c r="J133" s="22"/>
      <c r="K133" s="20"/>
    </row>
    <row r="134" spans="1:13" s="17" customFormat="1" ht="23.4">
      <c r="A134" s="21"/>
      <c r="B134" s="5" t="s">
        <v>25</v>
      </c>
      <c r="C134" s="37">
        <v>1</v>
      </c>
      <c r="D134" s="4" t="s">
        <v>3</v>
      </c>
      <c r="E134" s="3">
        <v>0</v>
      </c>
      <c r="F134" s="3">
        <f t="shared" si="57"/>
        <v>0</v>
      </c>
      <c r="G134" s="3">
        <v>0</v>
      </c>
      <c r="H134" s="3">
        <f t="shared" si="58"/>
        <v>0</v>
      </c>
      <c r="I134" s="3">
        <f t="shared" si="59"/>
        <v>0</v>
      </c>
      <c r="J134" s="22"/>
      <c r="K134" s="20"/>
    </row>
    <row r="135" spans="1:13" s="17" customFormat="1" ht="23.4">
      <c r="A135" s="21"/>
      <c r="B135" s="7"/>
      <c r="C135" s="37"/>
      <c r="D135" s="4"/>
      <c r="E135" s="3"/>
      <c r="F135" s="3"/>
      <c r="G135" s="3"/>
      <c r="H135" s="3"/>
      <c r="I135" s="3"/>
      <c r="J135" s="22"/>
      <c r="K135" s="20"/>
    </row>
    <row r="136" spans="1:13" s="17" customFormat="1" ht="23.4">
      <c r="A136" s="19"/>
      <c r="B136" s="9" t="s">
        <v>102</v>
      </c>
      <c r="C136" s="39"/>
      <c r="D136" s="10"/>
      <c r="E136" s="10"/>
      <c r="F136" s="11">
        <f>SUM(F121:F135)</f>
        <v>0</v>
      </c>
      <c r="G136" s="10"/>
      <c r="H136" s="11">
        <f>SUM(H121:H135)</f>
        <v>0</v>
      </c>
      <c r="I136" s="11">
        <f>SUM(I121:I135)</f>
        <v>0</v>
      </c>
      <c r="J136" s="12"/>
      <c r="K136" s="16"/>
      <c r="M136" s="18"/>
    </row>
    <row r="137" spans="1:13" s="17" customFormat="1" ht="23.4">
      <c r="A137" s="27">
        <v>3.7</v>
      </c>
      <c r="B137" s="2" t="s">
        <v>77</v>
      </c>
      <c r="C137" s="37"/>
      <c r="D137" s="4"/>
      <c r="E137" s="3"/>
      <c r="F137" s="3"/>
      <c r="G137" s="3"/>
      <c r="H137" s="3"/>
      <c r="I137" s="3"/>
      <c r="J137" s="22"/>
      <c r="K137" s="47"/>
      <c r="L137" s="44"/>
    </row>
    <row r="138" spans="1:13" s="17" customFormat="1" ht="23.4">
      <c r="A138" s="21" t="s">
        <v>78</v>
      </c>
      <c r="B138" s="5" t="s">
        <v>79</v>
      </c>
      <c r="C138" s="37"/>
      <c r="D138" s="4"/>
      <c r="E138" s="3"/>
      <c r="F138" s="3"/>
      <c r="G138" s="3"/>
      <c r="H138" s="3"/>
      <c r="I138" s="3"/>
      <c r="J138" s="22"/>
      <c r="K138" s="47"/>
      <c r="L138" s="46"/>
    </row>
    <row r="139" spans="1:13" s="17" customFormat="1" ht="23.4">
      <c r="A139" s="21"/>
      <c r="B139" s="5" t="s">
        <v>80</v>
      </c>
      <c r="C139" s="37">
        <v>0</v>
      </c>
      <c r="D139" s="4" t="s">
        <v>17</v>
      </c>
      <c r="E139" s="3">
        <v>9.23</v>
      </c>
      <c r="F139" s="3">
        <f t="shared" ref="F139:F149" si="60">+E139*C139</f>
        <v>0</v>
      </c>
      <c r="G139" s="3">
        <v>7</v>
      </c>
      <c r="H139" s="3">
        <f t="shared" ref="H139:H149" si="61">+G139*C139</f>
        <v>0</v>
      </c>
      <c r="I139" s="3">
        <f t="shared" ref="I139:I149" si="62">+H139+F139</f>
        <v>0</v>
      </c>
      <c r="J139" s="22"/>
      <c r="K139" s="47"/>
      <c r="L139" s="46"/>
    </row>
    <row r="140" spans="1:13" s="17" customFormat="1" ht="23.4">
      <c r="A140" s="21"/>
      <c r="B140" s="5" t="s">
        <v>85</v>
      </c>
      <c r="C140" s="37">
        <v>0</v>
      </c>
      <c r="D140" s="4" t="s">
        <v>17</v>
      </c>
      <c r="E140" s="3">
        <v>14.26436</v>
      </c>
      <c r="F140" s="3">
        <f t="shared" si="60"/>
        <v>0</v>
      </c>
      <c r="G140" s="3">
        <v>10</v>
      </c>
      <c r="H140" s="3">
        <f t="shared" si="61"/>
        <v>0</v>
      </c>
      <c r="I140" s="3">
        <f t="shared" si="62"/>
        <v>0</v>
      </c>
      <c r="J140" s="22"/>
      <c r="K140" s="47"/>
      <c r="L140" s="46"/>
    </row>
    <row r="141" spans="1:13" s="17" customFormat="1" ht="23.4">
      <c r="A141" s="21"/>
      <c r="B141" s="5" t="s">
        <v>86</v>
      </c>
      <c r="C141" s="37">
        <v>0</v>
      </c>
      <c r="D141" s="4" t="s">
        <v>17</v>
      </c>
      <c r="E141" s="3">
        <v>22.884</v>
      </c>
      <c r="F141" s="3">
        <f t="shared" ref="F141:F147" si="63">+E141*C141</f>
        <v>0</v>
      </c>
      <c r="G141" s="3">
        <v>12</v>
      </c>
      <c r="H141" s="3">
        <f t="shared" ref="H141:H147" si="64">+G141*C141</f>
        <v>0</v>
      </c>
      <c r="I141" s="3">
        <f t="shared" ref="I141:I147" si="65">+H141+F141</f>
        <v>0</v>
      </c>
      <c r="J141" s="22"/>
      <c r="K141" s="47"/>
      <c r="L141" s="46"/>
    </row>
    <row r="142" spans="1:13" s="17" customFormat="1" ht="23.4">
      <c r="A142" s="21"/>
      <c r="B142" s="5" t="s">
        <v>81</v>
      </c>
      <c r="C142" s="37">
        <v>0</v>
      </c>
      <c r="D142" s="4" t="s">
        <v>17</v>
      </c>
      <c r="E142" s="3">
        <v>37.60604</v>
      </c>
      <c r="F142" s="3">
        <f t="shared" si="63"/>
        <v>0</v>
      </c>
      <c r="G142" s="3">
        <v>16</v>
      </c>
      <c r="H142" s="3">
        <f t="shared" si="64"/>
        <v>0</v>
      </c>
      <c r="I142" s="3">
        <f t="shared" si="65"/>
        <v>0</v>
      </c>
      <c r="J142" s="22"/>
      <c r="K142" s="47"/>
      <c r="L142" s="46"/>
    </row>
    <row r="143" spans="1:13" s="17" customFormat="1" ht="23.4">
      <c r="A143" s="21"/>
      <c r="B143" s="5" t="s">
        <v>82</v>
      </c>
      <c r="C143" s="37">
        <v>0</v>
      </c>
      <c r="D143" s="4" t="s">
        <v>17</v>
      </c>
      <c r="E143" s="3">
        <v>58.354200000000006</v>
      </c>
      <c r="F143" s="3">
        <f t="shared" si="63"/>
        <v>0</v>
      </c>
      <c r="G143" s="3">
        <v>20</v>
      </c>
      <c r="H143" s="3">
        <f t="shared" si="64"/>
        <v>0</v>
      </c>
      <c r="I143" s="3">
        <f t="shared" si="65"/>
        <v>0</v>
      </c>
      <c r="J143" s="22"/>
      <c r="K143" s="47"/>
      <c r="L143" s="46"/>
    </row>
    <row r="144" spans="1:13" s="17" customFormat="1" ht="23.4">
      <c r="A144" s="21"/>
      <c r="B144" s="5" t="s">
        <v>87</v>
      </c>
      <c r="C144" s="37">
        <v>0</v>
      </c>
      <c r="D144" s="4" t="s">
        <v>17</v>
      </c>
      <c r="E144" s="3">
        <v>91.536000000000001</v>
      </c>
      <c r="F144" s="3">
        <f t="shared" si="63"/>
        <v>0</v>
      </c>
      <c r="G144" s="3">
        <v>25</v>
      </c>
      <c r="H144" s="3">
        <f t="shared" si="64"/>
        <v>0</v>
      </c>
      <c r="I144" s="3">
        <f t="shared" si="65"/>
        <v>0</v>
      </c>
      <c r="J144" s="22"/>
      <c r="K144" s="47"/>
      <c r="L144" s="46"/>
    </row>
    <row r="145" spans="1:13" s="17" customFormat="1" ht="23.4">
      <c r="A145" s="21"/>
      <c r="B145" s="5" t="s">
        <v>189</v>
      </c>
      <c r="C145" s="37">
        <v>0</v>
      </c>
      <c r="D145" s="4" t="s">
        <v>17</v>
      </c>
      <c r="E145" s="3">
        <v>130.0574</v>
      </c>
      <c r="F145" s="3">
        <f t="shared" ref="F145" si="66">+E145*C145</f>
        <v>0</v>
      </c>
      <c r="G145" s="3">
        <v>30</v>
      </c>
      <c r="H145" s="3">
        <f t="shared" ref="H145" si="67">+G145*C145</f>
        <v>0</v>
      </c>
      <c r="I145" s="3">
        <f t="shared" ref="I145" si="68">+H145+F145</f>
        <v>0</v>
      </c>
      <c r="J145" s="22"/>
      <c r="K145" s="47"/>
      <c r="L145" s="46"/>
    </row>
    <row r="146" spans="1:13" s="17" customFormat="1" ht="23.4">
      <c r="A146" s="21"/>
      <c r="B146" s="5" t="s">
        <v>83</v>
      </c>
      <c r="C146" s="37">
        <v>0</v>
      </c>
      <c r="D146" s="4" t="s">
        <v>17</v>
      </c>
      <c r="E146" s="3">
        <v>174.83376000000001</v>
      </c>
      <c r="F146" s="3">
        <f t="shared" si="63"/>
        <v>0</v>
      </c>
      <c r="G146" s="3">
        <v>40</v>
      </c>
      <c r="H146" s="3">
        <f t="shared" si="64"/>
        <v>0</v>
      </c>
      <c r="I146" s="3">
        <f t="shared" si="65"/>
        <v>0</v>
      </c>
      <c r="J146" s="22"/>
      <c r="K146" s="47"/>
      <c r="L146" s="46"/>
    </row>
    <row r="147" spans="1:13" s="17" customFormat="1" ht="23.4">
      <c r="A147" s="21"/>
      <c r="B147" s="5" t="s">
        <v>84</v>
      </c>
      <c r="C147" s="37">
        <v>0</v>
      </c>
      <c r="D147" s="4" t="s">
        <v>17</v>
      </c>
      <c r="E147" s="3">
        <v>249.96956</v>
      </c>
      <c r="F147" s="3">
        <f t="shared" si="63"/>
        <v>0</v>
      </c>
      <c r="G147" s="3">
        <v>45</v>
      </c>
      <c r="H147" s="3">
        <f t="shared" si="64"/>
        <v>0</v>
      </c>
      <c r="I147" s="3">
        <f t="shared" si="65"/>
        <v>0</v>
      </c>
      <c r="J147" s="22"/>
      <c r="K147" s="47"/>
      <c r="L147" s="46"/>
    </row>
    <row r="148" spans="1:13" s="17" customFormat="1" ht="23.4">
      <c r="A148" s="21"/>
      <c r="B148" s="5" t="s">
        <v>199</v>
      </c>
      <c r="C148" s="37">
        <v>0</v>
      </c>
      <c r="D148" s="4" t="s">
        <v>17</v>
      </c>
      <c r="E148" s="3">
        <v>344.4</v>
      </c>
      <c r="F148" s="3">
        <f t="shared" ref="F148" si="69">+E148*C148</f>
        <v>0</v>
      </c>
      <c r="G148" s="3">
        <v>55</v>
      </c>
      <c r="H148" s="3">
        <f t="shared" ref="H148" si="70">+G148*C148</f>
        <v>0</v>
      </c>
      <c r="I148" s="3">
        <f t="shared" ref="I148" si="71">+H148+F148</f>
        <v>0</v>
      </c>
      <c r="J148" s="22"/>
      <c r="K148" s="47"/>
      <c r="L148" s="46"/>
    </row>
    <row r="149" spans="1:13" s="17" customFormat="1" ht="23.4">
      <c r="A149" s="21"/>
      <c r="B149" s="5" t="s">
        <v>88</v>
      </c>
      <c r="C149" s="37">
        <v>0</v>
      </c>
      <c r="D149" s="4" t="s">
        <v>17</v>
      </c>
      <c r="E149" s="3">
        <v>0</v>
      </c>
      <c r="F149" s="3">
        <f t="shared" si="60"/>
        <v>0</v>
      </c>
      <c r="G149" s="3">
        <v>0</v>
      </c>
      <c r="H149" s="3">
        <f t="shared" si="61"/>
        <v>0</v>
      </c>
      <c r="I149" s="3">
        <f t="shared" si="62"/>
        <v>0</v>
      </c>
      <c r="J149" s="22"/>
      <c r="K149" s="47"/>
      <c r="L149" s="46"/>
    </row>
    <row r="150" spans="1:13" s="17" customFormat="1" ht="23.4">
      <c r="A150" s="21"/>
      <c r="B150" s="5" t="s">
        <v>25</v>
      </c>
      <c r="C150" s="37">
        <v>1</v>
      </c>
      <c r="D150" s="4" t="s">
        <v>3</v>
      </c>
      <c r="E150" s="3">
        <v>0</v>
      </c>
      <c r="F150" s="3">
        <f t="shared" ref="F150" si="72">+E150*C150</f>
        <v>0</v>
      </c>
      <c r="G150" s="3">
        <v>0</v>
      </c>
      <c r="H150" s="3">
        <f t="shared" ref="H150" si="73">+G150*C150</f>
        <v>0</v>
      </c>
      <c r="I150" s="3">
        <f t="shared" ref="I150" si="74">+H150+F150</f>
        <v>0</v>
      </c>
      <c r="J150" s="22"/>
      <c r="K150" s="47"/>
      <c r="L150" s="46"/>
    </row>
    <row r="151" spans="1:13" s="17" customFormat="1" ht="23.4">
      <c r="A151" s="21" t="s">
        <v>89</v>
      </c>
      <c r="B151" s="5" t="s">
        <v>140</v>
      </c>
      <c r="C151" s="37"/>
      <c r="D151" s="4"/>
      <c r="E151" s="3"/>
      <c r="F151" s="3"/>
      <c r="G151" s="3"/>
      <c r="H151" s="3"/>
      <c r="I151" s="3"/>
      <c r="J151" s="22"/>
      <c r="K151" s="59"/>
      <c r="L151" s="46"/>
    </row>
    <row r="152" spans="1:13" s="17" customFormat="1" ht="23.4">
      <c r="A152" s="21"/>
      <c r="B152" s="5" t="s">
        <v>190</v>
      </c>
      <c r="C152" s="37"/>
      <c r="D152" s="4" t="s">
        <v>17</v>
      </c>
      <c r="E152" s="3">
        <f>882*0.7</f>
        <v>617.4</v>
      </c>
      <c r="F152" s="3">
        <f t="shared" ref="F152:F154" si="75">+E152*C152</f>
        <v>0</v>
      </c>
      <c r="G152" s="3">
        <v>85</v>
      </c>
      <c r="H152" s="3">
        <f t="shared" ref="H152:H154" si="76">+G152*C152</f>
        <v>0</v>
      </c>
      <c r="I152" s="3">
        <f t="shared" ref="I152:I154" si="77">+H152+F152</f>
        <v>0</v>
      </c>
      <c r="J152" s="22"/>
      <c r="K152" s="59"/>
      <c r="L152" s="46"/>
    </row>
    <row r="153" spans="1:13" s="17" customFormat="1" ht="23.4">
      <c r="A153" s="21"/>
      <c r="B153" s="5" t="s">
        <v>141</v>
      </c>
      <c r="C153" s="37"/>
      <c r="D153" s="4" t="s">
        <v>17</v>
      </c>
      <c r="E153" s="3">
        <v>90</v>
      </c>
      <c r="F153" s="3">
        <f t="shared" ref="F153" si="78">+E153*C153</f>
        <v>0</v>
      </c>
      <c r="G153" s="3">
        <v>27</v>
      </c>
      <c r="H153" s="3">
        <f t="shared" ref="H153" si="79">+G153*C153</f>
        <v>0</v>
      </c>
      <c r="I153" s="3">
        <f t="shared" ref="I153" si="80">+H153+F153</f>
        <v>0</v>
      </c>
      <c r="J153" s="22"/>
      <c r="K153" s="59"/>
      <c r="L153" s="46"/>
    </row>
    <row r="154" spans="1:13" s="17" customFormat="1" ht="23.4">
      <c r="A154" s="21"/>
      <c r="B154" s="5" t="s">
        <v>131</v>
      </c>
      <c r="C154" s="37">
        <v>1</v>
      </c>
      <c r="D154" s="4" t="s">
        <v>3</v>
      </c>
      <c r="E154" s="3">
        <v>0</v>
      </c>
      <c r="F154" s="3">
        <f t="shared" si="75"/>
        <v>0</v>
      </c>
      <c r="G154" s="3">
        <v>0</v>
      </c>
      <c r="H154" s="3">
        <f t="shared" si="76"/>
        <v>0</v>
      </c>
      <c r="I154" s="3">
        <f t="shared" si="77"/>
        <v>0</v>
      </c>
      <c r="J154" s="22"/>
      <c r="K154" s="59"/>
      <c r="L154" s="46"/>
    </row>
    <row r="155" spans="1:13" s="17" customFormat="1" ht="23.4">
      <c r="A155" s="40"/>
      <c r="B155" s="7"/>
      <c r="C155" s="37"/>
      <c r="D155" s="4"/>
      <c r="E155" s="3"/>
      <c r="F155" s="3"/>
      <c r="G155" s="3"/>
      <c r="H155" s="3"/>
      <c r="I155" s="3"/>
      <c r="J155" s="22"/>
      <c r="K155" s="20"/>
    </row>
    <row r="156" spans="1:13" s="17" customFormat="1" ht="23.4">
      <c r="A156" s="19"/>
      <c r="B156" s="9" t="s">
        <v>101</v>
      </c>
      <c r="C156" s="39"/>
      <c r="D156" s="10"/>
      <c r="E156" s="10"/>
      <c r="F156" s="11">
        <f>SUM(F137:F155)</f>
        <v>0</v>
      </c>
      <c r="G156" s="10"/>
      <c r="H156" s="11">
        <f>SUM(H137:H155)</f>
        <v>0</v>
      </c>
      <c r="I156" s="11">
        <f>SUM(I137:I155)</f>
        <v>0</v>
      </c>
      <c r="J156" s="12"/>
      <c r="K156" s="16"/>
      <c r="M156" s="18"/>
    </row>
    <row r="157" spans="1:13" s="17" customFormat="1" ht="24.75" customHeight="1">
      <c r="A157" s="60">
        <v>3.9</v>
      </c>
      <c r="B157" s="2" t="s">
        <v>90</v>
      </c>
      <c r="C157" s="37"/>
      <c r="D157" s="4"/>
      <c r="E157" s="3"/>
      <c r="F157" s="3"/>
      <c r="G157" s="3"/>
      <c r="H157" s="3"/>
      <c r="I157" s="3"/>
      <c r="J157" s="22"/>
      <c r="K157" s="20"/>
    </row>
    <row r="158" spans="1:13" s="17" customFormat="1" ht="24.75" customHeight="1">
      <c r="A158" s="21"/>
      <c r="B158" s="5" t="s">
        <v>186</v>
      </c>
      <c r="C158" s="37"/>
      <c r="D158" s="4" t="s">
        <v>0</v>
      </c>
      <c r="E158" s="3">
        <v>40000</v>
      </c>
      <c r="F158" s="3">
        <f t="shared" ref="F158" si="81">+E158*C158</f>
        <v>0</v>
      </c>
      <c r="G158" s="3">
        <v>2000</v>
      </c>
      <c r="H158" s="3">
        <f t="shared" ref="H158" si="82">+G158*C158</f>
        <v>0</v>
      </c>
      <c r="I158" s="3">
        <f t="shared" ref="I158" si="83">+H158+F158</f>
        <v>0</v>
      </c>
      <c r="J158" s="22"/>
      <c r="K158" s="20"/>
    </row>
    <row r="159" spans="1:13" s="17" customFormat="1" ht="24.75" customHeight="1">
      <c r="A159" s="21"/>
      <c r="B159" s="5" t="s">
        <v>187</v>
      </c>
      <c r="C159" s="37"/>
      <c r="D159" s="4" t="s">
        <v>0</v>
      </c>
      <c r="E159" s="3">
        <v>9500</v>
      </c>
      <c r="F159" s="3">
        <f t="shared" ref="F159:F169" si="84">+E159*C159</f>
        <v>0</v>
      </c>
      <c r="G159" s="3">
        <v>1000</v>
      </c>
      <c r="H159" s="3">
        <f t="shared" ref="H159:H169" si="85">+G159*C159</f>
        <v>0</v>
      </c>
      <c r="I159" s="3">
        <f t="shared" ref="I159:I169" si="86">+H159+F159</f>
        <v>0</v>
      </c>
      <c r="J159" s="22"/>
      <c r="K159" s="20"/>
    </row>
    <row r="160" spans="1:13" s="17" customFormat="1" ht="24.75" customHeight="1">
      <c r="A160" s="21"/>
      <c r="B160" s="5" t="s">
        <v>188</v>
      </c>
      <c r="C160" s="37"/>
      <c r="D160" s="4" t="s">
        <v>0</v>
      </c>
      <c r="E160" s="3">
        <v>3000</v>
      </c>
      <c r="F160" s="3">
        <f t="shared" si="84"/>
        <v>0</v>
      </c>
      <c r="G160" s="3">
        <v>300</v>
      </c>
      <c r="H160" s="3">
        <f t="shared" si="85"/>
        <v>0</v>
      </c>
      <c r="I160" s="3">
        <f t="shared" si="86"/>
        <v>0</v>
      </c>
      <c r="J160" s="22"/>
      <c r="K160" s="20"/>
    </row>
    <row r="161" spans="1:13" s="17" customFormat="1" ht="24.75" customHeight="1">
      <c r="A161" s="21"/>
      <c r="B161" s="5" t="s">
        <v>91</v>
      </c>
      <c r="C161" s="37"/>
      <c r="D161" s="4" t="s">
        <v>18</v>
      </c>
      <c r="E161" s="3">
        <v>200</v>
      </c>
      <c r="F161" s="3">
        <f t="shared" si="84"/>
        <v>0</v>
      </c>
      <c r="G161" s="3">
        <v>80</v>
      </c>
      <c r="H161" s="3">
        <f t="shared" si="85"/>
        <v>0</v>
      </c>
      <c r="I161" s="3">
        <f t="shared" si="86"/>
        <v>0</v>
      </c>
      <c r="J161" s="22"/>
      <c r="K161" s="20"/>
    </row>
    <row r="162" spans="1:13" s="17" customFormat="1" ht="24.75" customHeight="1">
      <c r="A162" s="21"/>
      <c r="B162" s="5" t="s">
        <v>185</v>
      </c>
      <c r="C162" s="37"/>
      <c r="D162" s="4" t="s">
        <v>17</v>
      </c>
      <c r="E162" s="3">
        <v>114</v>
      </c>
      <c r="F162" s="3">
        <f t="shared" si="84"/>
        <v>0</v>
      </c>
      <c r="G162" s="3">
        <v>25</v>
      </c>
      <c r="H162" s="3">
        <f t="shared" si="85"/>
        <v>0</v>
      </c>
      <c r="I162" s="3">
        <f t="shared" si="86"/>
        <v>0</v>
      </c>
      <c r="J162" s="22"/>
      <c r="K162" s="20"/>
    </row>
    <row r="163" spans="1:13" s="17" customFormat="1" ht="24.75" customHeight="1">
      <c r="A163" s="21"/>
      <c r="B163" s="5" t="s">
        <v>92</v>
      </c>
      <c r="C163" s="37"/>
      <c r="D163" s="4" t="s">
        <v>17</v>
      </c>
      <c r="E163" s="3">
        <v>0</v>
      </c>
      <c r="F163" s="3">
        <f t="shared" si="84"/>
        <v>0</v>
      </c>
      <c r="G163" s="3">
        <v>0</v>
      </c>
      <c r="H163" s="3">
        <f t="shared" si="85"/>
        <v>0</v>
      </c>
      <c r="I163" s="3">
        <f t="shared" si="86"/>
        <v>0</v>
      </c>
      <c r="J163" s="22"/>
      <c r="K163" s="20"/>
    </row>
    <row r="164" spans="1:13" s="17" customFormat="1" ht="24.75" customHeight="1">
      <c r="A164" s="21"/>
      <c r="B164" s="5" t="s">
        <v>94</v>
      </c>
      <c r="C164" s="37"/>
      <c r="D164" s="4" t="s">
        <v>17</v>
      </c>
      <c r="E164" s="3">
        <v>9.35</v>
      </c>
      <c r="F164" s="3">
        <f t="shared" si="84"/>
        <v>0</v>
      </c>
      <c r="G164" s="3">
        <v>5</v>
      </c>
      <c r="H164" s="3">
        <f t="shared" si="85"/>
        <v>0</v>
      </c>
      <c r="I164" s="3">
        <f t="shared" si="86"/>
        <v>0</v>
      </c>
      <c r="J164" s="22"/>
      <c r="K164" s="20"/>
    </row>
    <row r="165" spans="1:13" s="17" customFormat="1" ht="24.75" customHeight="1">
      <c r="A165" s="21"/>
      <c r="B165" s="5" t="s">
        <v>95</v>
      </c>
      <c r="C165" s="37"/>
      <c r="D165" s="4" t="s">
        <v>17</v>
      </c>
      <c r="E165" s="3">
        <v>0</v>
      </c>
      <c r="F165" s="3">
        <f t="shared" si="84"/>
        <v>0</v>
      </c>
      <c r="G165" s="3">
        <v>0</v>
      </c>
      <c r="H165" s="3">
        <f t="shared" si="85"/>
        <v>0</v>
      </c>
      <c r="I165" s="3">
        <f t="shared" si="86"/>
        <v>0</v>
      </c>
      <c r="J165" s="22"/>
      <c r="K165" s="20"/>
    </row>
    <row r="166" spans="1:13" s="17" customFormat="1" ht="24.75" customHeight="1">
      <c r="A166" s="21"/>
      <c r="B166" s="5" t="s">
        <v>96</v>
      </c>
      <c r="C166" s="37"/>
      <c r="D166" s="4" t="s">
        <v>17</v>
      </c>
      <c r="E166" s="3">
        <v>0</v>
      </c>
      <c r="F166" s="3">
        <f t="shared" si="84"/>
        <v>0</v>
      </c>
      <c r="G166" s="3">
        <v>0</v>
      </c>
      <c r="H166" s="3">
        <f t="shared" si="85"/>
        <v>0</v>
      </c>
      <c r="I166" s="3">
        <f t="shared" si="86"/>
        <v>0</v>
      </c>
      <c r="J166" s="22"/>
      <c r="K166" s="20"/>
    </row>
    <row r="167" spans="1:13" s="17" customFormat="1" ht="24.75" customHeight="1">
      <c r="A167" s="21"/>
      <c r="B167" s="5" t="s">
        <v>97</v>
      </c>
      <c r="C167" s="37"/>
      <c r="D167" s="4" t="s">
        <v>17</v>
      </c>
      <c r="E167" s="3">
        <v>0</v>
      </c>
      <c r="F167" s="3">
        <f t="shared" si="84"/>
        <v>0</v>
      </c>
      <c r="G167" s="3">
        <v>0</v>
      </c>
      <c r="H167" s="3">
        <f t="shared" si="85"/>
        <v>0</v>
      </c>
      <c r="I167" s="3">
        <f t="shared" si="86"/>
        <v>0</v>
      </c>
      <c r="J167" s="22"/>
      <c r="K167" s="20"/>
    </row>
    <row r="168" spans="1:13" s="17" customFormat="1" ht="24.75" customHeight="1">
      <c r="A168" s="21"/>
      <c r="B168" s="5" t="s">
        <v>98</v>
      </c>
      <c r="C168" s="37"/>
      <c r="D168" s="4" t="s">
        <v>3</v>
      </c>
      <c r="E168" s="3">
        <v>1500</v>
      </c>
      <c r="F168" s="3">
        <f t="shared" si="84"/>
        <v>0</v>
      </c>
      <c r="G168" s="3">
        <v>500</v>
      </c>
      <c r="H168" s="3">
        <f t="shared" si="85"/>
        <v>0</v>
      </c>
      <c r="I168" s="3">
        <f t="shared" si="86"/>
        <v>0</v>
      </c>
      <c r="J168" s="22"/>
      <c r="K168" s="20"/>
    </row>
    <row r="169" spans="1:13" s="17" customFormat="1" ht="24.75" customHeight="1">
      <c r="A169" s="21"/>
      <c r="B169" s="5" t="s">
        <v>131</v>
      </c>
      <c r="C169" s="37">
        <v>1</v>
      </c>
      <c r="D169" s="4" t="s">
        <v>3</v>
      </c>
      <c r="E169" s="3">
        <v>0</v>
      </c>
      <c r="F169" s="3">
        <f t="shared" si="84"/>
        <v>0</v>
      </c>
      <c r="G169" s="3">
        <v>0</v>
      </c>
      <c r="H169" s="3">
        <f t="shared" si="85"/>
        <v>0</v>
      </c>
      <c r="I169" s="3">
        <f t="shared" si="86"/>
        <v>0</v>
      </c>
      <c r="J169" s="22"/>
      <c r="K169" s="20"/>
    </row>
    <row r="170" spans="1:13" s="17" customFormat="1" ht="24.75" customHeight="1">
      <c r="A170" s="40"/>
      <c r="B170" s="13"/>
      <c r="C170" s="41"/>
      <c r="D170" s="14"/>
      <c r="E170" s="15"/>
      <c r="F170" s="15"/>
      <c r="G170" s="15"/>
      <c r="H170" s="15"/>
      <c r="I170" s="15"/>
      <c r="J170" s="42"/>
      <c r="K170" s="20"/>
    </row>
    <row r="171" spans="1:13" s="17" customFormat="1" ht="23.4">
      <c r="A171" s="19"/>
      <c r="B171" s="9" t="s">
        <v>100</v>
      </c>
      <c r="C171" s="39"/>
      <c r="D171" s="10"/>
      <c r="E171" s="10"/>
      <c r="F171" s="11">
        <f>SUM(F159:F170)</f>
        <v>0</v>
      </c>
      <c r="G171" s="10"/>
      <c r="H171" s="11">
        <f>SUM(H159:H170)</f>
        <v>0</v>
      </c>
      <c r="I171" s="11">
        <f>SUM(I159:I170)</f>
        <v>0</v>
      </c>
      <c r="J171" s="12"/>
      <c r="K171" s="16"/>
      <c r="M171" s="18"/>
    </row>
    <row r="172" spans="1:13" s="17" customFormat="1" ht="24.75" customHeight="1">
      <c r="A172" s="50">
        <v>3.1</v>
      </c>
      <c r="B172" s="2" t="s">
        <v>99</v>
      </c>
      <c r="C172" s="37"/>
      <c r="D172" s="4"/>
      <c r="E172" s="3"/>
      <c r="F172" s="3"/>
      <c r="G172" s="3"/>
      <c r="H172" s="3"/>
      <c r="I172" s="3"/>
      <c r="J172" s="22"/>
      <c r="K172" s="20"/>
    </row>
    <row r="173" spans="1:13" s="17" customFormat="1" ht="24.75" customHeight="1">
      <c r="A173" s="21"/>
      <c r="B173" s="5" t="s">
        <v>103</v>
      </c>
      <c r="C173" s="37">
        <v>0</v>
      </c>
      <c r="D173" s="4" t="s">
        <v>0</v>
      </c>
      <c r="E173" s="3">
        <v>0</v>
      </c>
      <c r="F173" s="3">
        <f t="shared" ref="F173:F179" si="87">+E173*C173</f>
        <v>0</v>
      </c>
      <c r="G173" s="3">
        <v>0</v>
      </c>
      <c r="H173" s="3">
        <f t="shared" ref="H173:H179" si="88">+G173*C173</f>
        <v>0</v>
      </c>
      <c r="I173" s="3">
        <f t="shared" ref="I173:I179" si="89">+H173+F173</f>
        <v>0</v>
      </c>
      <c r="J173" s="22"/>
      <c r="K173" s="20"/>
    </row>
    <row r="174" spans="1:13" s="17" customFormat="1" ht="24.75" customHeight="1">
      <c r="A174" s="21"/>
      <c r="B174" s="5" t="s">
        <v>104</v>
      </c>
      <c r="C174" s="37">
        <v>0</v>
      </c>
      <c r="D174" s="4" t="s">
        <v>0</v>
      </c>
      <c r="E174" s="3">
        <v>0</v>
      </c>
      <c r="F174" s="3">
        <f t="shared" si="87"/>
        <v>0</v>
      </c>
      <c r="G174" s="3">
        <v>0</v>
      </c>
      <c r="H174" s="3">
        <f t="shared" si="88"/>
        <v>0</v>
      </c>
      <c r="I174" s="3">
        <f t="shared" si="89"/>
        <v>0</v>
      </c>
      <c r="J174" s="22"/>
      <c r="K174" s="20"/>
    </row>
    <row r="175" spans="1:13" s="17" customFormat="1" ht="24.75" customHeight="1">
      <c r="A175" s="21"/>
      <c r="B175" s="5" t="s">
        <v>105</v>
      </c>
      <c r="C175" s="37">
        <v>0</v>
      </c>
      <c r="D175" s="4" t="s">
        <v>18</v>
      </c>
      <c r="E175" s="3">
        <v>0</v>
      </c>
      <c r="F175" s="3">
        <f t="shared" si="87"/>
        <v>0</v>
      </c>
      <c r="G175" s="3">
        <v>0</v>
      </c>
      <c r="H175" s="3">
        <f t="shared" si="88"/>
        <v>0</v>
      </c>
      <c r="I175" s="3">
        <f t="shared" si="89"/>
        <v>0</v>
      </c>
      <c r="J175" s="22"/>
      <c r="K175" s="20"/>
    </row>
    <row r="176" spans="1:13" s="17" customFormat="1" ht="24.75" customHeight="1">
      <c r="A176" s="21"/>
      <c r="B176" s="5" t="s">
        <v>106</v>
      </c>
      <c r="C176" s="37">
        <v>0</v>
      </c>
      <c r="D176" s="4" t="s">
        <v>18</v>
      </c>
      <c r="E176" s="3">
        <v>0</v>
      </c>
      <c r="F176" s="3">
        <f t="shared" si="87"/>
        <v>0</v>
      </c>
      <c r="G176" s="3">
        <v>0</v>
      </c>
      <c r="H176" s="3">
        <f t="shared" si="88"/>
        <v>0</v>
      </c>
      <c r="I176" s="3">
        <f t="shared" si="89"/>
        <v>0</v>
      </c>
      <c r="J176" s="22"/>
      <c r="K176" s="20"/>
    </row>
    <row r="177" spans="1:13" s="17" customFormat="1" ht="24.75" customHeight="1">
      <c r="A177" s="21"/>
      <c r="B177" s="5" t="s">
        <v>107</v>
      </c>
      <c r="C177" s="37">
        <v>0</v>
      </c>
      <c r="D177" s="4" t="s">
        <v>18</v>
      </c>
      <c r="E177" s="3">
        <v>0</v>
      </c>
      <c r="F177" s="3">
        <f t="shared" si="87"/>
        <v>0</v>
      </c>
      <c r="G177" s="3">
        <v>0</v>
      </c>
      <c r="H177" s="3">
        <f t="shared" si="88"/>
        <v>0</v>
      </c>
      <c r="I177" s="3">
        <f t="shared" si="89"/>
        <v>0</v>
      </c>
      <c r="J177" s="22"/>
      <c r="K177" s="20"/>
    </row>
    <row r="178" spans="1:13" s="17" customFormat="1" ht="24.75" customHeight="1">
      <c r="A178" s="21"/>
      <c r="B178" s="5" t="s">
        <v>108</v>
      </c>
      <c r="C178" s="37">
        <v>0</v>
      </c>
      <c r="D178" s="4" t="s">
        <v>18</v>
      </c>
      <c r="E178" s="3">
        <v>0</v>
      </c>
      <c r="F178" s="3">
        <f t="shared" si="87"/>
        <v>0</v>
      </c>
      <c r="G178" s="3">
        <v>0</v>
      </c>
      <c r="H178" s="3">
        <f t="shared" si="88"/>
        <v>0</v>
      </c>
      <c r="I178" s="3">
        <f t="shared" si="89"/>
        <v>0</v>
      </c>
      <c r="J178" s="22"/>
      <c r="K178" s="20"/>
    </row>
    <row r="179" spans="1:13" s="17" customFormat="1" ht="24.75" customHeight="1">
      <c r="A179" s="21"/>
      <c r="B179" s="5" t="s">
        <v>109</v>
      </c>
      <c r="C179" s="37">
        <v>0</v>
      </c>
      <c r="D179" s="4" t="s">
        <v>0</v>
      </c>
      <c r="E179" s="3">
        <v>0</v>
      </c>
      <c r="F179" s="3">
        <f t="shared" si="87"/>
        <v>0</v>
      </c>
      <c r="G179" s="3">
        <v>0</v>
      </c>
      <c r="H179" s="3">
        <f t="shared" si="88"/>
        <v>0</v>
      </c>
      <c r="I179" s="3">
        <f t="shared" si="89"/>
        <v>0</v>
      </c>
      <c r="J179" s="22"/>
      <c r="K179" s="20"/>
    </row>
    <row r="180" spans="1:13" s="17" customFormat="1" ht="24.75" customHeight="1">
      <c r="A180" s="21"/>
      <c r="B180" s="5" t="s">
        <v>110</v>
      </c>
      <c r="C180" s="37">
        <v>0</v>
      </c>
      <c r="D180" s="4" t="s">
        <v>17</v>
      </c>
      <c r="E180" s="3">
        <v>0</v>
      </c>
      <c r="F180" s="3">
        <f t="shared" ref="F180:F186" si="90">+E180*C180</f>
        <v>0</v>
      </c>
      <c r="G180" s="3">
        <v>0</v>
      </c>
      <c r="H180" s="3">
        <f t="shared" ref="H180:H186" si="91">+G180*C180</f>
        <v>0</v>
      </c>
      <c r="I180" s="3">
        <f t="shared" ref="I180:I186" si="92">+H180+F180</f>
        <v>0</v>
      </c>
      <c r="J180" s="22"/>
      <c r="K180" s="20"/>
    </row>
    <row r="181" spans="1:13" s="17" customFormat="1" ht="24.75" customHeight="1">
      <c r="A181" s="21"/>
      <c r="B181" s="5" t="s">
        <v>111</v>
      </c>
      <c r="C181" s="37">
        <v>0</v>
      </c>
      <c r="D181" s="4" t="s">
        <v>17</v>
      </c>
      <c r="E181" s="3">
        <v>0</v>
      </c>
      <c r="F181" s="3">
        <f t="shared" si="90"/>
        <v>0</v>
      </c>
      <c r="G181" s="3">
        <v>0</v>
      </c>
      <c r="H181" s="3">
        <f t="shared" si="91"/>
        <v>0</v>
      </c>
      <c r="I181" s="3">
        <f t="shared" si="92"/>
        <v>0</v>
      </c>
      <c r="J181" s="22"/>
      <c r="K181" s="20"/>
    </row>
    <row r="182" spans="1:13" s="17" customFormat="1" ht="24.75" customHeight="1">
      <c r="A182" s="21"/>
      <c r="B182" s="5" t="s">
        <v>112</v>
      </c>
      <c r="C182" s="37">
        <v>0</v>
      </c>
      <c r="D182" s="4" t="s">
        <v>17</v>
      </c>
      <c r="E182" s="3">
        <v>0</v>
      </c>
      <c r="F182" s="3">
        <f t="shared" si="90"/>
        <v>0</v>
      </c>
      <c r="G182" s="3">
        <v>0</v>
      </c>
      <c r="H182" s="3">
        <f t="shared" si="91"/>
        <v>0</v>
      </c>
      <c r="I182" s="3">
        <f t="shared" si="92"/>
        <v>0</v>
      </c>
      <c r="J182" s="22"/>
      <c r="K182" s="20"/>
    </row>
    <row r="183" spans="1:13" s="17" customFormat="1" ht="24.75" customHeight="1">
      <c r="A183" s="21"/>
      <c r="B183" s="5" t="s">
        <v>93</v>
      </c>
      <c r="C183" s="37">
        <v>0</v>
      </c>
      <c r="D183" s="4" t="s">
        <v>17</v>
      </c>
      <c r="E183" s="3">
        <v>0</v>
      </c>
      <c r="F183" s="3">
        <f t="shared" si="90"/>
        <v>0</v>
      </c>
      <c r="G183" s="3">
        <v>0</v>
      </c>
      <c r="H183" s="3">
        <f t="shared" si="91"/>
        <v>0</v>
      </c>
      <c r="I183" s="3">
        <f t="shared" si="92"/>
        <v>0</v>
      </c>
      <c r="J183" s="22"/>
      <c r="K183" s="20"/>
    </row>
    <row r="184" spans="1:13" s="17" customFormat="1" ht="24.75" customHeight="1">
      <c r="A184" s="21"/>
      <c r="B184" s="5" t="s">
        <v>97</v>
      </c>
      <c r="C184" s="37">
        <v>0</v>
      </c>
      <c r="D184" s="4" t="s">
        <v>17</v>
      </c>
      <c r="E184" s="3">
        <v>0</v>
      </c>
      <c r="F184" s="3">
        <f t="shared" si="90"/>
        <v>0</v>
      </c>
      <c r="G184" s="3">
        <v>0</v>
      </c>
      <c r="H184" s="3">
        <f t="shared" si="91"/>
        <v>0</v>
      </c>
      <c r="I184" s="3">
        <f t="shared" si="92"/>
        <v>0</v>
      </c>
      <c r="J184" s="22"/>
      <c r="K184" s="20"/>
    </row>
    <row r="185" spans="1:13" s="17" customFormat="1" ht="24.75" customHeight="1">
      <c r="A185" s="21"/>
      <c r="B185" s="5" t="s">
        <v>75</v>
      </c>
      <c r="C185" s="37">
        <v>0</v>
      </c>
      <c r="D185" s="4" t="s">
        <v>17</v>
      </c>
      <c r="E185" s="3">
        <v>0</v>
      </c>
      <c r="F185" s="3">
        <f t="shared" si="90"/>
        <v>0</v>
      </c>
      <c r="G185" s="3">
        <v>0</v>
      </c>
      <c r="H185" s="3">
        <f t="shared" si="91"/>
        <v>0</v>
      </c>
      <c r="I185" s="3">
        <f t="shared" si="92"/>
        <v>0</v>
      </c>
      <c r="J185" s="22"/>
      <c r="K185" s="20"/>
    </row>
    <row r="186" spans="1:13" s="17" customFormat="1" ht="24.75" customHeight="1">
      <c r="A186" s="21"/>
      <c r="B186" s="5" t="s">
        <v>113</v>
      </c>
      <c r="C186" s="37">
        <v>0</v>
      </c>
      <c r="D186" s="4" t="s">
        <v>17</v>
      </c>
      <c r="E186" s="3">
        <v>0</v>
      </c>
      <c r="F186" s="3">
        <f t="shared" si="90"/>
        <v>0</v>
      </c>
      <c r="G186" s="3">
        <v>0</v>
      </c>
      <c r="H186" s="3">
        <f t="shared" si="91"/>
        <v>0</v>
      </c>
      <c r="I186" s="3">
        <f t="shared" si="92"/>
        <v>0</v>
      </c>
      <c r="J186" s="22"/>
      <c r="K186" s="20"/>
    </row>
    <row r="187" spans="1:13" s="17" customFormat="1" ht="24.75" customHeight="1">
      <c r="A187" s="21"/>
      <c r="B187" s="5" t="s">
        <v>114</v>
      </c>
      <c r="C187" s="37">
        <v>0</v>
      </c>
      <c r="D187" s="4" t="s">
        <v>3</v>
      </c>
      <c r="E187" s="3">
        <v>0</v>
      </c>
      <c r="F187" s="3">
        <f t="shared" ref="F187:F188" si="93">+E187*C187</f>
        <v>0</v>
      </c>
      <c r="G187" s="3">
        <v>0</v>
      </c>
      <c r="H187" s="3">
        <f t="shared" ref="H187:H188" si="94">+G187*C187</f>
        <v>0</v>
      </c>
      <c r="I187" s="3">
        <f t="shared" ref="I187:I188" si="95">+H187+F187</f>
        <v>0</v>
      </c>
      <c r="J187" s="22"/>
      <c r="K187" s="20"/>
    </row>
    <row r="188" spans="1:13" s="17" customFormat="1" ht="24.75" customHeight="1">
      <c r="A188" s="21"/>
      <c r="B188" s="5" t="s">
        <v>131</v>
      </c>
      <c r="C188" s="37">
        <v>0</v>
      </c>
      <c r="D188" s="4" t="s">
        <v>3</v>
      </c>
      <c r="E188" s="3">
        <v>0</v>
      </c>
      <c r="F188" s="3">
        <f t="shared" si="93"/>
        <v>0</v>
      </c>
      <c r="G188" s="3">
        <v>0</v>
      </c>
      <c r="H188" s="3">
        <f t="shared" si="94"/>
        <v>0</v>
      </c>
      <c r="I188" s="3">
        <f t="shared" si="95"/>
        <v>0</v>
      </c>
      <c r="J188" s="22"/>
      <c r="K188" s="20"/>
    </row>
    <row r="189" spans="1:13" s="17" customFormat="1" ht="24.75" customHeight="1">
      <c r="A189" s="40"/>
      <c r="B189" s="13"/>
      <c r="C189" s="41"/>
      <c r="D189" s="14"/>
      <c r="E189" s="15"/>
      <c r="F189" s="15"/>
      <c r="G189" s="15"/>
      <c r="H189" s="15"/>
      <c r="I189" s="15"/>
      <c r="J189" s="42"/>
      <c r="K189" s="20"/>
    </row>
    <row r="190" spans="1:13" s="17" customFormat="1" ht="23.4">
      <c r="A190" s="19"/>
      <c r="B190" s="9" t="s">
        <v>127</v>
      </c>
      <c r="C190" s="39"/>
      <c r="D190" s="10"/>
      <c r="E190" s="10"/>
      <c r="F190" s="11">
        <f>SUM(F173:F189)</f>
        <v>0</v>
      </c>
      <c r="G190" s="10"/>
      <c r="H190" s="11">
        <f>SUM(H173:H189)</f>
        <v>0</v>
      </c>
      <c r="I190" s="11">
        <f>SUM(I173:I189)</f>
        <v>0</v>
      </c>
      <c r="J190" s="12"/>
      <c r="K190" s="16"/>
      <c r="M190" s="18"/>
    </row>
    <row r="191" spans="1:13" s="17" customFormat="1" ht="24.75" customHeight="1">
      <c r="A191" s="27">
        <v>3.11</v>
      </c>
      <c r="B191" s="2" t="s">
        <v>115</v>
      </c>
      <c r="C191" s="37"/>
      <c r="D191" s="4"/>
      <c r="E191" s="3"/>
      <c r="F191" s="3"/>
      <c r="G191" s="3"/>
      <c r="H191" s="3"/>
      <c r="I191" s="3"/>
      <c r="J191" s="22"/>
      <c r="K191" s="20"/>
    </row>
    <row r="192" spans="1:13" s="17" customFormat="1" ht="24.75" customHeight="1">
      <c r="A192" s="21"/>
      <c r="B192" s="5" t="s">
        <v>116</v>
      </c>
      <c r="C192" s="37">
        <v>0</v>
      </c>
      <c r="D192" s="4" t="s">
        <v>0</v>
      </c>
      <c r="E192" s="3">
        <v>0</v>
      </c>
      <c r="F192" s="3">
        <f>+E192*C192</f>
        <v>0</v>
      </c>
      <c r="G192" s="3">
        <v>0</v>
      </c>
      <c r="H192" s="3">
        <f>+G192*C192</f>
        <v>0</v>
      </c>
      <c r="I192" s="3">
        <f>+H192+F192</f>
        <v>0</v>
      </c>
      <c r="J192" s="22"/>
      <c r="K192" s="20"/>
    </row>
    <row r="193" spans="1:13" s="17" customFormat="1" ht="24.75" customHeight="1">
      <c r="A193" s="21"/>
      <c r="B193" s="5" t="s">
        <v>117</v>
      </c>
      <c r="C193" s="37">
        <v>0</v>
      </c>
      <c r="D193" s="4" t="s">
        <v>0</v>
      </c>
      <c r="E193" s="3">
        <v>0</v>
      </c>
      <c r="F193" s="3">
        <f t="shared" ref="F193:F197" si="96">+E193*C193</f>
        <v>0</v>
      </c>
      <c r="G193" s="3">
        <v>0</v>
      </c>
      <c r="H193" s="3">
        <f t="shared" ref="H193:H197" si="97">+G193*C193</f>
        <v>0</v>
      </c>
      <c r="I193" s="3">
        <f t="shared" ref="I193:I197" si="98">+H193+F193</f>
        <v>0</v>
      </c>
      <c r="J193" s="22"/>
      <c r="K193" s="20"/>
    </row>
    <row r="194" spans="1:13" s="17" customFormat="1" ht="24.75" customHeight="1">
      <c r="A194" s="21"/>
      <c r="B194" s="5" t="s">
        <v>118</v>
      </c>
      <c r="C194" s="37">
        <v>0</v>
      </c>
      <c r="D194" s="4" t="s">
        <v>0</v>
      </c>
      <c r="E194" s="3">
        <v>0</v>
      </c>
      <c r="F194" s="3">
        <f t="shared" si="96"/>
        <v>0</v>
      </c>
      <c r="G194" s="3">
        <v>0</v>
      </c>
      <c r="H194" s="3">
        <f t="shared" si="97"/>
        <v>0</v>
      </c>
      <c r="I194" s="3">
        <f t="shared" si="98"/>
        <v>0</v>
      </c>
      <c r="J194" s="22"/>
      <c r="K194" s="20"/>
    </row>
    <row r="195" spans="1:13" s="17" customFormat="1" ht="24.75" customHeight="1">
      <c r="A195" s="21"/>
      <c r="B195" s="5" t="s">
        <v>119</v>
      </c>
      <c r="C195" s="37">
        <v>0</v>
      </c>
      <c r="D195" s="4" t="s">
        <v>0</v>
      </c>
      <c r="E195" s="3">
        <v>0</v>
      </c>
      <c r="F195" s="3">
        <f t="shared" si="96"/>
        <v>0</v>
      </c>
      <c r="G195" s="3">
        <v>0</v>
      </c>
      <c r="H195" s="3">
        <f t="shared" si="97"/>
        <v>0</v>
      </c>
      <c r="I195" s="3">
        <f t="shared" si="98"/>
        <v>0</v>
      </c>
      <c r="J195" s="22"/>
      <c r="K195" s="20"/>
    </row>
    <row r="196" spans="1:13" s="17" customFormat="1" ht="24.75" customHeight="1">
      <c r="A196" s="21"/>
      <c r="B196" s="5" t="s">
        <v>120</v>
      </c>
      <c r="C196" s="37">
        <v>0</v>
      </c>
      <c r="D196" s="4" t="s">
        <v>0</v>
      </c>
      <c r="E196" s="3">
        <v>0</v>
      </c>
      <c r="F196" s="3">
        <f t="shared" si="96"/>
        <v>0</v>
      </c>
      <c r="G196" s="3">
        <v>0</v>
      </c>
      <c r="H196" s="3">
        <f t="shared" si="97"/>
        <v>0</v>
      </c>
      <c r="I196" s="3">
        <f t="shared" si="98"/>
        <v>0</v>
      </c>
      <c r="J196" s="22"/>
      <c r="K196" s="20"/>
    </row>
    <row r="197" spans="1:13" s="17" customFormat="1" ht="24.75" customHeight="1">
      <c r="A197" s="21"/>
      <c r="B197" s="5" t="s">
        <v>121</v>
      </c>
      <c r="C197" s="37">
        <v>0</v>
      </c>
      <c r="D197" s="4" t="s">
        <v>0</v>
      </c>
      <c r="E197" s="3">
        <v>0</v>
      </c>
      <c r="F197" s="3">
        <f t="shared" si="96"/>
        <v>0</v>
      </c>
      <c r="G197" s="3">
        <v>0</v>
      </c>
      <c r="H197" s="3">
        <f t="shared" si="97"/>
        <v>0</v>
      </c>
      <c r="I197" s="3">
        <f t="shared" si="98"/>
        <v>0</v>
      </c>
      <c r="J197" s="22"/>
      <c r="K197" s="20"/>
    </row>
    <row r="198" spans="1:13" s="17" customFormat="1" ht="24.75" customHeight="1">
      <c r="A198" s="21"/>
      <c r="B198" s="5" t="s">
        <v>122</v>
      </c>
      <c r="C198" s="37">
        <v>0</v>
      </c>
      <c r="D198" s="4" t="s">
        <v>0</v>
      </c>
      <c r="E198" s="3">
        <v>0</v>
      </c>
      <c r="F198" s="3">
        <f t="shared" ref="F198:F202" si="99">+E198*C198</f>
        <v>0</v>
      </c>
      <c r="G198" s="3">
        <v>0</v>
      </c>
      <c r="H198" s="3">
        <f t="shared" ref="H198:H202" si="100">+G198*C198</f>
        <v>0</v>
      </c>
      <c r="I198" s="3">
        <f t="shared" ref="I198:I202" si="101">+H198+F198</f>
        <v>0</v>
      </c>
      <c r="J198" s="22"/>
      <c r="K198" s="20"/>
    </row>
    <row r="199" spans="1:13" s="17" customFormat="1" ht="24.75" customHeight="1">
      <c r="A199" s="21"/>
      <c r="B199" s="5" t="s">
        <v>123</v>
      </c>
      <c r="C199" s="37">
        <v>0</v>
      </c>
      <c r="D199" s="4" t="s">
        <v>0</v>
      </c>
      <c r="E199" s="3">
        <v>0</v>
      </c>
      <c r="F199" s="3">
        <f t="shared" si="99"/>
        <v>0</v>
      </c>
      <c r="G199" s="3">
        <v>0</v>
      </c>
      <c r="H199" s="3">
        <f t="shared" si="100"/>
        <v>0</v>
      </c>
      <c r="I199" s="3">
        <f t="shared" si="101"/>
        <v>0</v>
      </c>
      <c r="J199" s="22"/>
      <c r="K199" s="20"/>
    </row>
    <row r="200" spans="1:13" s="17" customFormat="1" ht="24.75" customHeight="1">
      <c r="A200" s="21"/>
      <c r="B200" s="5" t="s">
        <v>124</v>
      </c>
      <c r="C200" s="37">
        <v>0</v>
      </c>
      <c r="D200" s="4" t="s">
        <v>0</v>
      </c>
      <c r="E200" s="3">
        <v>0</v>
      </c>
      <c r="F200" s="3">
        <f t="shared" si="99"/>
        <v>0</v>
      </c>
      <c r="G200" s="3">
        <v>0</v>
      </c>
      <c r="H200" s="3">
        <f t="shared" si="100"/>
        <v>0</v>
      </c>
      <c r="I200" s="3">
        <f t="shared" si="101"/>
        <v>0</v>
      </c>
      <c r="J200" s="22"/>
      <c r="K200" s="20"/>
    </row>
    <row r="201" spans="1:13" s="17" customFormat="1" ht="24.75" customHeight="1">
      <c r="A201" s="21"/>
      <c r="B201" s="5" t="s">
        <v>125</v>
      </c>
      <c r="C201" s="37">
        <v>0</v>
      </c>
      <c r="D201" s="4" t="s">
        <v>17</v>
      </c>
      <c r="E201" s="3">
        <v>0</v>
      </c>
      <c r="F201" s="3">
        <f t="shared" si="99"/>
        <v>0</v>
      </c>
      <c r="G201" s="3">
        <v>0</v>
      </c>
      <c r="H201" s="3">
        <f t="shared" si="100"/>
        <v>0</v>
      </c>
      <c r="I201" s="3">
        <f t="shared" si="101"/>
        <v>0</v>
      </c>
      <c r="J201" s="22"/>
      <c r="K201" s="20"/>
    </row>
    <row r="202" spans="1:13" s="17" customFormat="1" ht="24.75" customHeight="1">
      <c r="A202" s="21"/>
      <c r="B202" s="5" t="s">
        <v>113</v>
      </c>
      <c r="C202" s="37">
        <v>0</v>
      </c>
      <c r="D202" s="4" t="s">
        <v>17</v>
      </c>
      <c r="E202" s="3">
        <v>0</v>
      </c>
      <c r="F202" s="3">
        <f t="shared" si="99"/>
        <v>0</v>
      </c>
      <c r="G202" s="3">
        <v>0</v>
      </c>
      <c r="H202" s="3">
        <f t="shared" si="100"/>
        <v>0</v>
      </c>
      <c r="I202" s="3">
        <f t="shared" si="101"/>
        <v>0</v>
      </c>
      <c r="J202" s="22"/>
      <c r="K202" s="20"/>
    </row>
    <row r="203" spans="1:13" s="17" customFormat="1" ht="24.75" customHeight="1">
      <c r="A203" s="21"/>
      <c r="B203" s="5" t="s">
        <v>131</v>
      </c>
      <c r="C203" s="37">
        <v>0</v>
      </c>
      <c r="D203" s="4" t="s">
        <v>3</v>
      </c>
      <c r="E203" s="3">
        <v>0</v>
      </c>
      <c r="F203" s="3">
        <f>+E203*C203</f>
        <v>0</v>
      </c>
      <c r="G203" s="3">
        <v>0</v>
      </c>
      <c r="H203" s="3">
        <f>+G203*C203</f>
        <v>0</v>
      </c>
      <c r="I203" s="3">
        <f>+H203+F203</f>
        <v>0</v>
      </c>
      <c r="J203" s="22"/>
      <c r="K203" s="47"/>
      <c r="L203" s="46"/>
    </row>
    <row r="204" spans="1:13" s="17" customFormat="1" ht="24.75" customHeight="1">
      <c r="A204" s="40"/>
      <c r="B204" s="7"/>
      <c r="C204" s="37"/>
      <c r="D204" s="4"/>
      <c r="E204" s="3"/>
      <c r="F204" s="3"/>
      <c r="G204" s="3"/>
      <c r="H204" s="3"/>
      <c r="I204" s="3"/>
      <c r="J204" s="22"/>
      <c r="K204" s="48"/>
      <c r="L204" s="45"/>
    </row>
    <row r="205" spans="1:13" s="17" customFormat="1" ht="23.4">
      <c r="A205" s="19"/>
      <c r="B205" s="9" t="s">
        <v>126</v>
      </c>
      <c r="C205" s="39"/>
      <c r="D205" s="10"/>
      <c r="E205" s="10"/>
      <c r="F205" s="11">
        <f>SUM(F192:F204)</f>
        <v>0</v>
      </c>
      <c r="G205" s="10"/>
      <c r="H205" s="11">
        <f>SUM(H192:H204)</f>
        <v>0</v>
      </c>
      <c r="I205" s="11">
        <f>SUM(I192:I204)</f>
        <v>0</v>
      </c>
      <c r="J205" s="12"/>
      <c r="K205" s="49"/>
      <c r="L205" s="45"/>
      <c r="M205" s="18"/>
    </row>
    <row r="206" spans="1:13" s="17" customFormat="1" ht="24.75" customHeight="1">
      <c r="A206" s="60">
        <v>3.9</v>
      </c>
      <c r="B206" s="2" t="s">
        <v>191</v>
      </c>
      <c r="C206" s="37"/>
      <c r="D206" s="4"/>
      <c r="E206" s="3"/>
      <c r="F206" s="3"/>
      <c r="G206" s="3"/>
      <c r="H206" s="3"/>
      <c r="I206" s="3"/>
      <c r="J206" s="22"/>
      <c r="K206" s="20"/>
    </row>
    <row r="207" spans="1:13" s="17" customFormat="1" ht="24.75" customHeight="1">
      <c r="A207" s="21"/>
      <c r="B207" s="5"/>
      <c r="C207" s="37">
        <v>1</v>
      </c>
      <c r="D207" s="4" t="s">
        <v>0</v>
      </c>
      <c r="E207" s="3"/>
      <c r="F207" s="3">
        <f t="shared" ref="F207:F217" si="102">+E207*C207</f>
        <v>0</v>
      </c>
      <c r="G207" s="3"/>
      <c r="H207" s="3">
        <f t="shared" ref="H207:H217" si="103">+G207*C207</f>
        <v>0</v>
      </c>
      <c r="I207" s="3">
        <f t="shared" ref="I207:I217" si="104">+H207+F207</f>
        <v>0</v>
      </c>
      <c r="J207" s="22"/>
      <c r="K207" s="20"/>
    </row>
    <row r="208" spans="1:13" s="17" customFormat="1" ht="24.75" customHeight="1">
      <c r="A208" s="21"/>
      <c r="B208" s="5"/>
      <c r="C208" s="37">
        <v>1</v>
      </c>
      <c r="D208" s="4" t="s">
        <v>0</v>
      </c>
      <c r="E208" s="3"/>
      <c r="F208" s="3">
        <f t="shared" si="102"/>
        <v>0</v>
      </c>
      <c r="G208" s="3"/>
      <c r="H208" s="3">
        <f t="shared" si="103"/>
        <v>0</v>
      </c>
      <c r="I208" s="3">
        <f t="shared" si="104"/>
        <v>0</v>
      </c>
      <c r="J208" s="22"/>
      <c r="K208" s="20"/>
    </row>
    <row r="209" spans="1:13" s="17" customFormat="1" ht="24.75" customHeight="1">
      <c r="A209" s="21"/>
      <c r="B209" s="5"/>
      <c r="C209" s="37">
        <v>1</v>
      </c>
      <c r="D209" s="4" t="s">
        <v>0</v>
      </c>
      <c r="E209" s="3"/>
      <c r="F209" s="3">
        <f t="shared" si="102"/>
        <v>0</v>
      </c>
      <c r="G209" s="3"/>
      <c r="H209" s="3">
        <f t="shared" si="103"/>
        <v>0</v>
      </c>
      <c r="I209" s="3">
        <f t="shared" si="104"/>
        <v>0</v>
      </c>
      <c r="J209" s="22"/>
      <c r="K209" s="20"/>
    </row>
    <row r="210" spans="1:13" s="17" customFormat="1" ht="24.75" customHeight="1">
      <c r="A210" s="21"/>
      <c r="B210" s="5"/>
      <c r="C210" s="37">
        <v>0</v>
      </c>
      <c r="D210" s="4" t="s">
        <v>18</v>
      </c>
      <c r="E210" s="3"/>
      <c r="F210" s="3">
        <f t="shared" si="102"/>
        <v>0</v>
      </c>
      <c r="G210" s="3"/>
      <c r="H210" s="3">
        <f t="shared" si="103"/>
        <v>0</v>
      </c>
      <c r="I210" s="3">
        <f t="shared" si="104"/>
        <v>0</v>
      </c>
      <c r="J210" s="22"/>
      <c r="K210" s="20"/>
    </row>
    <row r="211" spans="1:13" s="17" customFormat="1" ht="24.75" customHeight="1">
      <c r="A211" s="21"/>
      <c r="B211" s="5"/>
      <c r="C211" s="37">
        <v>0</v>
      </c>
      <c r="D211" s="4" t="s">
        <v>17</v>
      </c>
      <c r="E211" s="3"/>
      <c r="F211" s="3">
        <f t="shared" si="102"/>
        <v>0</v>
      </c>
      <c r="G211" s="3"/>
      <c r="H211" s="3">
        <f t="shared" si="103"/>
        <v>0</v>
      </c>
      <c r="I211" s="3">
        <f t="shared" si="104"/>
        <v>0</v>
      </c>
      <c r="J211" s="22"/>
      <c r="K211" s="20"/>
    </row>
    <row r="212" spans="1:13" s="17" customFormat="1" ht="24.75" customHeight="1">
      <c r="A212" s="21"/>
      <c r="B212" s="5"/>
      <c r="C212" s="37">
        <v>0</v>
      </c>
      <c r="D212" s="4" t="s">
        <v>17</v>
      </c>
      <c r="E212" s="3"/>
      <c r="F212" s="3">
        <f t="shared" si="102"/>
        <v>0</v>
      </c>
      <c r="G212" s="3"/>
      <c r="H212" s="3">
        <f t="shared" si="103"/>
        <v>0</v>
      </c>
      <c r="I212" s="3">
        <f t="shared" si="104"/>
        <v>0</v>
      </c>
      <c r="J212" s="22"/>
      <c r="K212" s="20"/>
    </row>
    <row r="213" spans="1:13" s="17" customFormat="1" ht="24.75" customHeight="1">
      <c r="A213" s="21"/>
      <c r="B213" s="5"/>
      <c r="C213" s="37">
        <v>0</v>
      </c>
      <c r="D213" s="4" t="s">
        <v>17</v>
      </c>
      <c r="E213" s="3"/>
      <c r="F213" s="3">
        <f t="shared" si="102"/>
        <v>0</v>
      </c>
      <c r="G213" s="3"/>
      <c r="H213" s="3">
        <f t="shared" si="103"/>
        <v>0</v>
      </c>
      <c r="I213" s="3">
        <f t="shared" si="104"/>
        <v>0</v>
      </c>
      <c r="J213" s="22"/>
      <c r="K213" s="20"/>
    </row>
    <row r="214" spans="1:13" s="17" customFormat="1" ht="24.75" customHeight="1">
      <c r="A214" s="21"/>
      <c r="B214" s="5" t="s">
        <v>95</v>
      </c>
      <c r="C214" s="37">
        <v>0</v>
      </c>
      <c r="D214" s="4" t="s">
        <v>17</v>
      </c>
      <c r="E214" s="3">
        <v>0</v>
      </c>
      <c r="F214" s="3">
        <f t="shared" si="102"/>
        <v>0</v>
      </c>
      <c r="G214" s="3">
        <v>0</v>
      </c>
      <c r="H214" s="3">
        <f t="shared" si="103"/>
        <v>0</v>
      </c>
      <c r="I214" s="3">
        <f t="shared" si="104"/>
        <v>0</v>
      </c>
      <c r="J214" s="22"/>
      <c r="K214" s="20"/>
    </row>
    <row r="215" spans="1:13" s="17" customFormat="1" ht="24.75" customHeight="1">
      <c r="A215" s="21"/>
      <c r="B215" s="5" t="s">
        <v>96</v>
      </c>
      <c r="C215" s="37">
        <v>0</v>
      </c>
      <c r="D215" s="4" t="s">
        <v>17</v>
      </c>
      <c r="E215" s="3">
        <v>0</v>
      </c>
      <c r="F215" s="3">
        <f t="shared" si="102"/>
        <v>0</v>
      </c>
      <c r="G215" s="3">
        <v>0</v>
      </c>
      <c r="H215" s="3">
        <f t="shared" si="103"/>
        <v>0</v>
      </c>
      <c r="I215" s="3">
        <f t="shared" si="104"/>
        <v>0</v>
      </c>
      <c r="J215" s="22"/>
      <c r="K215" s="20"/>
    </row>
    <row r="216" spans="1:13" s="17" customFormat="1" ht="24.75" customHeight="1">
      <c r="A216" s="21"/>
      <c r="B216" s="5" t="s">
        <v>97</v>
      </c>
      <c r="C216" s="37">
        <v>0</v>
      </c>
      <c r="D216" s="4" t="s">
        <v>17</v>
      </c>
      <c r="E216" s="3">
        <v>0</v>
      </c>
      <c r="F216" s="3">
        <f t="shared" si="102"/>
        <v>0</v>
      </c>
      <c r="G216" s="3">
        <v>0</v>
      </c>
      <c r="H216" s="3">
        <f t="shared" si="103"/>
        <v>0</v>
      </c>
      <c r="I216" s="3">
        <f t="shared" si="104"/>
        <v>0</v>
      </c>
      <c r="J216" s="22"/>
      <c r="K216" s="20"/>
    </row>
    <row r="217" spans="1:13" s="17" customFormat="1" ht="24.75" customHeight="1">
      <c r="A217" s="21"/>
      <c r="B217" s="5" t="s">
        <v>131</v>
      </c>
      <c r="C217" s="37">
        <v>1</v>
      </c>
      <c r="D217" s="4" t="s">
        <v>3</v>
      </c>
      <c r="E217" s="3">
        <v>0</v>
      </c>
      <c r="F217" s="3">
        <f t="shared" si="102"/>
        <v>0</v>
      </c>
      <c r="G217" s="3">
        <v>0</v>
      </c>
      <c r="H217" s="3">
        <f t="shared" si="103"/>
        <v>0</v>
      </c>
      <c r="I217" s="3">
        <f t="shared" si="104"/>
        <v>0</v>
      </c>
      <c r="J217" s="22"/>
      <c r="K217" s="20"/>
    </row>
    <row r="218" spans="1:13" s="17" customFormat="1" ht="24.75" customHeight="1">
      <c r="A218" s="40"/>
      <c r="B218" s="13"/>
      <c r="C218" s="41"/>
      <c r="D218" s="14"/>
      <c r="E218" s="15"/>
      <c r="F218" s="15"/>
      <c r="G218" s="15"/>
      <c r="H218" s="15"/>
      <c r="I218" s="15"/>
      <c r="J218" s="42"/>
      <c r="K218" s="20"/>
    </row>
    <row r="219" spans="1:13" s="17" customFormat="1" ht="23.4">
      <c r="A219" s="19"/>
      <c r="B219" s="9" t="s">
        <v>192</v>
      </c>
      <c r="C219" s="39"/>
      <c r="D219" s="10"/>
      <c r="E219" s="10"/>
      <c r="F219" s="11">
        <f>SUM(F208:F218)</f>
        <v>0</v>
      </c>
      <c r="G219" s="10"/>
      <c r="H219" s="11">
        <f>SUM(H208:H218)</f>
        <v>0</v>
      </c>
      <c r="I219" s="11">
        <f>SUM(I208:I218)</f>
        <v>0</v>
      </c>
      <c r="J219" s="12"/>
      <c r="K219" s="16"/>
      <c r="M219" s="18"/>
    </row>
    <row r="220" spans="1:13" s="17" customFormat="1" ht="24.75" customHeight="1">
      <c r="A220" s="60">
        <v>3.9</v>
      </c>
      <c r="B220" s="2" t="s">
        <v>193</v>
      </c>
      <c r="C220" s="37"/>
      <c r="D220" s="4"/>
      <c r="E220" s="3"/>
      <c r="F220" s="3"/>
      <c r="G220" s="3"/>
      <c r="H220" s="3"/>
      <c r="I220" s="3"/>
      <c r="J220" s="22"/>
      <c r="K220" s="20"/>
    </row>
    <row r="221" spans="1:13" s="17" customFormat="1" ht="24.75" customHeight="1">
      <c r="A221" s="21"/>
      <c r="B221" s="5"/>
      <c r="C221" s="37">
        <v>1</v>
      </c>
      <c r="D221" s="4" t="s">
        <v>0</v>
      </c>
      <c r="E221" s="3"/>
      <c r="F221" s="3">
        <f t="shared" ref="F221:F228" si="105">+E221*C221</f>
        <v>0</v>
      </c>
      <c r="G221" s="3"/>
      <c r="H221" s="3">
        <f t="shared" ref="H221:H228" si="106">+G221*C221</f>
        <v>0</v>
      </c>
      <c r="I221" s="3">
        <f t="shared" ref="I221:I228" si="107">+H221+F221</f>
        <v>0</v>
      </c>
      <c r="J221" s="22"/>
      <c r="K221" s="20"/>
    </row>
    <row r="222" spans="1:13" s="17" customFormat="1" ht="24.75" customHeight="1">
      <c r="A222" s="21"/>
      <c r="B222" s="5"/>
      <c r="C222" s="37">
        <v>1</v>
      </c>
      <c r="D222" s="4" t="s">
        <v>0</v>
      </c>
      <c r="E222" s="3"/>
      <c r="F222" s="3">
        <f t="shared" si="105"/>
        <v>0</v>
      </c>
      <c r="G222" s="3"/>
      <c r="H222" s="3">
        <f t="shared" si="106"/>
        <v>0</v>
      </c>
      <c r="I222" s="3">
        <f t="shared" si="107"/>
        <v>0</v>
      </c>
      <c r="J222" s="22"/>
      <c r="K222" s="20"/>
    </row>
    <row r="223" spans="1:13" s="17" customFormat="1" ht="24.75" customHeight="1">
      <c r="A223" s="21"/>
      <c r="B223" s="5"/>
      <c r="C223" s="37">
        <v>1</v>
      </c>
      <c r="D223" s="4" t="s">
        <v>0</v>
      </c>
      <c r="E223" s="3"/>
      <c r="F223" s="3">
        <f t="shared" si="105"/>
        <v>0</v>
      </c>
      <c r="G223" s="3"/>
      <c r="H223" s="3">
        <f t="shared" si="106"/>
        <v>0</v>
      </c>
      <c r="I223" s="3">
        <f t="shared" si="107"/>
        <v>0</v>
      </c>
      <c r="J223" s="22"/>
      <c r="K223" s="20"/>
    </row>
    <row r="224" spans="1:13" s="17" customFormat="1" ht="24.75" customHeight="1">
      <c r="A224" s="21"/>
      <c r="B224" s="5"/>
      <c r="C224" s="37">
        <v>0</v>
      </c>
      <c r="D224" s="4" t="s">
        <v>18</v>
      </c>
      <c r="E224" s="3"/>
      <c r="F224" s="3">
        <f t="shared" si="105"/>
        <v>0</v>
      </c>
      <c r="G224" s="3"/>
      <c r="H224" s="3">
        <f t="shared" si="106"/>
        <v>0</v>
      </c>
      <c r="I224" s="3">
        <f t="shared" si="107"/>
        <v>0</v>
      </c>
      <c r="J224" s="22"/>
      <c r="K224" s="20"/>
    </row>
    <row r="225" spans="1:13" s="17" customFormat="1" ht="24.75" customHeight="1">
      <c r="A225" s="21"/>
      <c r="B225" s="5" t="s">
        <v>95</v>
      </c>
      <c r="C225" s="37">
        <v>0</v>
      </c>
      <c r="D225" s="4" t="s">
        <v>17</v>
      </c>
      <c r="E225" s="3">
        <v>0</v>
      </c>
      <c r="F225" s="3">
        <f t="shared" si="105"/>
        <v>0</v>
      </c>
      <c r="G225" s="3">
        <v>0</v>
      </c>
      <c r="H225" s="3">
        <f t="shared" si="106"/>
        <v>0</v>
      </c>
      <c r="I225" s="3">
        <f t="shared" si="107"/>
        <v>0</v>
      </c>
      <c r="J225" s="22"/>
      <c r="K225" s="20"/>
    </row>
    <row r="226" spans="1:13" s="17" customFormat="1" ht="24.75" customHeight="1">
      <c r="A226" s="21"/>
      <c r="B226" s="5" t="s">
        <v>96</v>
      </c>
      <c r="C226" s="37">
        <v>0</v>
      </c>
      <c r="D226" s="4" t="s">
        <v>17</v>
      </c>
      <c r="E226" s="3">
        <v>0</v>
      </c>
      <c r="F226" s="3">
        <f t="shared" si="105"/>
        <v>0</v>
      </c>
      <c r="G226" s="3">
        <v>0</v>
      </c>
      <c r="H226" s="3">
        <f t="shared" si="106"/>
        <v>0</v>
      </c>
      <c r="I226" s="3">
        <f t="shared" si="107"/>
        <v>0</v>
      </c>
      <c r="J226" s="22"/>
      <c r="K226" s="20"/>
    </row>
    <row r="227" spans="1:13" s="17" customFormat="1" ht="24.75" customHeight="1">
      <c r="A227" s="21"/>
      <c r="B227" s="5" t="s">
        <v>97</v>
      </c>
      <c r="C227" s="37">
        <v>0</v>
      </c>
      <c r="D227" s="4" t="s">
        <v>17</v>
      </c>
      <c r="E227" s="3">
        <v>0</v>
      </c>
      <c r="F227" s="3">
        <f t="shared" si="105"/>
        <v>0</v>
      </c>
      <c r="G227" s="3">
        <v>0</v>
      </c>
      <c r="H227" s="3">
        <f t="shared" si="106"/>
        <v>0</v>
      </c>
      <c r="I227" s="3">
        <f t="shared" si="107"/>
        <v>0</v>
      </c>
      <c r="J227" s="22"/>
      <c r="K227" s="20"/>
    </row>
    <row r="228" spans="1:13" s="17" customFormat="1" ht="24.75" customHeight="1">
      <c r="A228" s="21"/>
      <c r="B228" s="5" t="s">
        <v>131</v>
      </c>
      <c r="C228" s="37">
        <v>1</v>
      </c>
      <c r="D228" s="4" t="s">
        <v>3</v>
      </c>
      <c r="E228" s="3">
        <v>0</v>
      </c>
      <c r="F228" s="3">
        <f t="shared" si="105"/>
        <v>0</v>
      </c>
      <c r="G228" s="3">
        <v>0</v>
      </c>
      <c r="H228" s="3">
        <f t="shared" si="106"/>
        <v>0</v>
      </c>
      <c r="I228" s="3">
        <f t="shared" si="107"/>
        <v>0</v>
      </c>
      <c r="J228" s="22"/>
      <c r="K228" s="20"/>
    </row>
    <row r="229" spans="1:13" s="17" customFormat="1" ht="24.75" customHeight="1">
      <c r="A229" s="40"/>
      <c r="B229" s="13"/>
      <c r="C229" s="41"/>
      <c r="D229" s="14"/>
      <c r="E229" s="15"/>
      <c r="F229" s="15"/>
      <c r="G229" s="15"/>
      <c r="H229" s="15"/>
      <c r="I229" s="15"/>
      <c r="J229" s="42"/>
      <c r="K229" s="20"/>
    </row>
    <row r="230" spans="1:13" s="17" customFormat="1" ht="23.4">
      <c r="A230" s="19"/>
      <c r="B230" s="9" t="s">
        <v>194</v>
      </c>
      <c r="C230" s="39"/>
      <c r="D230" s="10"/>
      <c r="E230" s="10"/>
      <c r="F230" s="11">
        <f>SUM(F222:F229)</f>
        <v>0</v>
      </c>
      <c r="G230" s="10"/>
      <c r="H230" s="11">
        <f>SUM(H222:H229)</f>
        <v>0</v>
      </c>
      <c r="I230" s="11">
        <f>SUM(I222:I229)</f>
        <v>0</v>
      </c>
      <c r="J230" s="12"/>
      <c r="K230" s="16"/>
      <c r="M230" s="18"/>
    </row>
    <row r="231" spans="1:13" s="17" customFormat="1" ht="24.75" customHeight="1">
      <c r="A231" s="60">
        <v>3.9</v>
      </c>
      <c r="B231" s="2" t="s">
        <v>195</v>
      </c>
      <c r="C231" s="37"/>
      <c r="D231" s="4"/>
      <c r="E231" s="3"/>
      <c r="F231" s="3"/>
      <c r="G231" s="3"/>
      <c r="H231" s="3"/>
      <c r="I231" s="3"/>
      <c r="J231" s="22"/>
      <c r="K231" s="20"/>
    </row>
    <row r="232" spans="1:13" s="17" customFormat="1" ht="24.75" customHeight="1">
      <c r="A232" s="21"/>
      <c r="B232" s="5"/>
      <c r="C232" s="37">
        <v>1</v>
      </c>
      <c r="D232" s="4" t="s">
        <v>0</v>
      </c>
      <c r="E232" s="3"/>
      <c r="F232" s="3">
        <f t="shared" ref="F232:F239" si="108">+E232*C232</f>
        <v>0</v>
      </c>
      <c r="G232" s="3"/>
      <c r="H232" s="3">
        <f t="shared" ref="H232:H239" si="109">+G232*C232</f>
        <v>0</v>
      </c>
      <c r="I232" s="3">
        <f t="shared" ref="I232:I239" si="110">+H232+F232</f>
        <v>0</v>
      </c>
      <c r="J232" s="22"/>
      <c r="K232" s="20"/>
    </row>
    <row r="233" spans="1:13" s="17" customFormat="1" ht="24.75" customHeight="1">
      <c r="A233" s="21"/>
      <c r="B233" s="5"/>
      <c r="C233" s="37">
        <v>1</v>
      </c>
      <c r="D233" s="4" t="s">
        <v>0</v>
      </c>
      <c r="E233" s="3"/>
      <c r="F233" s="3">
        <f t="shared" si="108"/>
        <v>0</v>
      </c>
      <c r="G233" s="3"/>
      <c r="H233" s="3">
        <f t="shared" si="109"/>
        <v>0</v>
      </c>
      <c r="I233" s="3">
        <f t="shared" si="110"/>
        <v>0</v>
      </c>
      <c r="J233" s="22"/>
      <c r="K233" s="20"/>
    </row>
    <row r="234" spans="1:13" s="17" customFormat="1" ht="24.75" customHeight="1">
      <c r="A234" s="21"/>
      <c r="B234" s="5"/>
      <c r="C234" s="37">
        <v>1</v>
      </c>
      <c r="D234" s="4" t="s">
        <v>0</v>
      </c>
      <c r="E234" s="3"/>
      <c r="F234" s="3">
        <f t="shared" si="108"/>
        <v>0</v>
      </c>
      <c r="G234" s="3"/>
      <c r="H234" s="3">
        <f t="shared" si="109"/>
        <v>0</v>
      </c>
      <c r="I234" s="3">
        <f t="shared" si="110"/>
        <v>0</v>
      </c>
      <c r="J234" s="22"/>
      <c r="K234" s="20"/>
    </row>
    <row r="235" spans="1:13" s="17" customFormat="1" ht="24.75" customHeight="1">
      <c r="A235" s="21"/>
      <c r="B235" s="5"/>
      <c r="C235" s="37">
        <v>0</v>
      </c>
      <c r="D235" s="4" t="s">
        <v>18</v>
      </c>
      <c r="E235" s="3"/>
      <c r="F235" s="3">
        <f t="shared" si="108"/>
        <v>0</v>
      </c>
      <c r="G235" s="3"/>
      <c r="H235" s="3">
        <f t="shared" si="109"/>
        <v>0</v>
      </c>
      <c r="I235" s="3">
        <f t="shared" si="110"/>
        <v>0</v>
      </c>
      <c r="J235" s="22"/>
      <c r="K235" s="20"/>
    </row>
    <row r="236" spans="1:13" s="17" customFormat="1" ht="24.75" customHeight="1">
      <c r="A236" s="21"/>
      <c r="B236" s="5" t="s">
        <v>95</v>
      </c>
      <c r="C236" s="37">
        <v>0</v>
      </c>
      <c r="D236" s="4" t="s">
        <v>17</v>
      </c>
      <c r="E236" s="3">
        <v>0</v>
      </c>
      <c r="F236" s="3">
        <f t="shared" si="108"/>
        <v>0</v>
      </c>
      <c r="G236" s="3">
        <v>0</v>
      </c>
      <c r="H236" s="3">
        <f t="shared" si="109"/>
        <v>0</v>
      </c>
      <c r="I236" s="3">
        <f t="shared" si="110"/>
        <v>0</v>
      </c>
      <c r="J236" s="22"/>
      <c r="K236" s="20"/>
    </row>
    <row r="237" spans="1:13" s="17" customFormat="1" ht="24.75" customHeight="1">
      <c r="A237" s="21"/>
      <c r="B237" s="5" t="s">
        <v>96</v>
      </c>
      <c r="C237" s="37">
        <v>0</v>
      </c>
      <c r="D237" s="4" t="s">
        <v>17</v>
      </c>
      <c r="E237" s="3">
        <v>0</v>
      </c>
      <c r="F237" s="3">
        <f t="shared" si="108"/>
        <v>0</v>
      </c>
      <c r="G237" s="3">
        <v>0</v>
      </c>
      <c r="H237" s="3">
        <f t="shared" si="109"/>
        <v>0</v>
      </c>
      <c r="I237" s="3">
        <f t="shared" si="110"/>
        <v>0</v>
      </c>
      <c r="J237" s="22"/>
      <c r="K237" s="20"/>
    </row>
    <row r="238" spans="1:13" s="17" customFormat="1" ht="24.75" customHeight="1">
      <c r="A238" s="21"/>
      <c r="B238" s="5" t="s">
        <v>97</v>
      </c>
      <c r="C238" s="37">
        <v>0</v>
      </c>
      <c r="D238" s="4" t="s">
        <v>17</v>
      </c>
      <c r="E238" s="3">
        <v>0</v>
      </c>
      <c r="F238" s="3">
        <f t="shared" si="108"/>
        <v>0</v>
      </c>
      <c r="G238" s="3">
        <v>0</v>
      </c>
      <c r="H238" s="3">
        <f t="shared" si="109"/>
        <v>0</v>
      </c>
      <c r="I238" s="3">
        <f t="shared" si="110"/>
        <v>0</v>
      </c>
      <c r="J238" s="22"/>
      <c r="K238" s="20"/>
    </row>
    <row r="239" spans="1:13" s="17" customFormat="1" ht="24.75" customHeight="1">
      <c r="A239" s="21"/>
      <c r="B239" s="5" t="s">
        <v>131</v>
      </c>
      <c r="C239" s="37">
        <v>1</v>
      </c>
      <c r="D239" s="4" t="s">
        <v>3</v>
      </c>
      <c r="E239" s="3">
        <v>0</v>
      </c>
      <c r="F239" s="3">
        <f t="shared" si="108"/>
        <v>0</v>
      </c>
      <c r="G239" s="3">
        <v>0</v>
      </c>
      <c r="H239" s="3">
        <f t="shared" si="109"/>
        <v>0</v>
      </c>
      <c r="I239" s="3">
        <f t="shared" si="110"/>
        <v>0</v>
      </c>
      <c r="J239" s="22"/>
      <c r="K239" s="20"/>
    </row>
    <row r="240" spans="1:13" s="17" customFormat="1" ht="24.75" customHeight="1">
      <c r="A240" s="40"/>
      <c r="B240" s="13"/>
      <c r="C240" s="41"/>
      <c r="D240" s="14"/>
      <c r="E240" s="15"/>
      <c r="F240" s="15"/>
      <c r="G240" s="15"/>
      <c r="H240" s="15"/>
      <c r="I240" s="15"/>
      <c r="J240" s="42"/>
      <c r="K240" s="20"/>
    </row>
    <row r="241" spans="1:13" s="17" customFormat="1" ht="23.4">
      <c r="A241" s="19"/>
      <c r="B241" s="9" t="s">
        <v>196</v>
      </c>
      <c r="C241" s="39"/>
      <c r="D241" s="10"/>
      <c r="E241" s="10"/>
      <c r="F241" s="11">
        <f>SUM(F233:F240)</f>
        <v>0</v>
      </c>
      <c r="G241" s="10"/>
      <c r="H241" s="11">
        <f>SUM(H233:H240)</f>
        <v>0</v>
      </c>
      <c r="I241" s="11">
        <f>SUM(I233:I240)</f>
        <v>0</v>
      </c>
      <c r="J241" s="12"/>
      <c r="K241" s="16"/>
      <c r="M241" s="18"/>
    </row>
    <row r="242" spans="1:13" s="17" customFormat="1" ht="24.75" customHeight="1">
      <c r="A242" s="60">
        <v>3.9</v>
      </c>
      <c r="B242" s="2" t="s">
        <v>197</v>
      </c>
      <c r="C242" s="37"/>
      <c r="D242" s="4"/>
      <c r="E242" s="3"/>
      <c r="F242" s="3"/>
      <c r="G242" s="3"/>
      <c r="H242" s="3"/>
      <c r="I242" s="3"/>
      <c r="J242" s="22"/>
      <c r="K242" s="20"/>
    </row>
    <row r="243" spans="1:13" s="17" customFormat="1" ht="24.75" customHeight="1">
      <c r="A243" s="21"/>
      <c r="B243" s="5"/>
      <c r="C243" s="37">
        <v>1</v>
      </c>
      <c r="D243" s="4" t="s">
        <v>0</v>
      </c>
      <c r="E243" s="3"/>
      <c r="F243" s="3">
        <f t="shared" ref="F243:F250" si="111">+E243*C243</f>
        <v>0</v>
      </c>
      <c r="G243" s="3"/>
      <c r="H243" s="3">
        <f t="shared" ref="H243:H250" si="112">+G243*C243</f>
        <v>0</v>
      </c>
      <c r="I243" s="3">
        <f t="shared" ref="I243:I250" si="113">+H243+F243</f>
        <v>0</v>
      </c>
      <c r="J243" s="22"/>
      <c r="K243" s="20"/>
    </row>
    <row r="244" spans="1:13" s="17" customFormat="1" ht="24.75" customHeight="1">
      <c r="A244" s="21"/>
      <c r="B244" s="5"/>
      <c r="C244" s="37">
        <v>1</v>
      </c>
      <c r="D244" s="4" t="s">
        <v>0</v>
      </c>
      <c r="E244" s="3"/>
      <c r="F244" s="3">
        <f t="shared" si="111"/>
        <v>0</v>
      </c>
      <c r="G244" s="3"/>
      <c r="H244" s="3">
        <f t="shared" si="112"/>
        <v>0</v>
      </c>
      <c r="I244" s="3">
        <f t="shared" si="113"/>
        <v>0</v>
      </c>
      <c r="J244" s="22"/>
      <c r="K244" s="20"/>
    </row>
    <row r="245" spans="1:13" s="17" customFormat="1" ht="24.75" customHeight="1">
      <c r="A245" s="21"/>
      <c r="B245" s="5"/>
      <c r="C245" s="37">
        <v>1</v>
      </c>
      <c r="D245" s="4" t="s">
        <v>0</v>
      </c>
      <c r="E245" s="3"/>
      <c r="F245" s="3">
        <f t="shared" si="111"/>
        <v>0</v>
      </c>
      <c r="G245" s="3"/>
      <c r="H245" s="3">
        <f t="shared" si="112"/>
        <v>0</v>
      </c>
      <c r="I245" s="3">
        <f t="shared" si="113"/>
        <v>0</v>
      </c>
      <c r="J245" s="22"/>
      <c r="K245" s="20"/>
    </row>
    <row r="246" spans="1:13" s="17" customFormat="1" ht="24.75" customHeight="1">
      <c r="A246" s="21"/>
      <c r="B246" s="5"/>
      <c r="C246" s="37">
        <v>0</v>
      </c>
      <c r="D246" s="4" t="s">
        <v>18</v>
      </c>
      <c r="E246" s="3"/>
      <c r="F246" s="3">
        <f t="shared" si="111"/>
        <v>0</v>
      </c>
      <c r="G246" s="3"/>
      <c r="H246" s="3">
        <f t="shared" si="112"/>
        <v>0</v>
      </c>
      <c r="I246" s="3">
        <f t="shared" si="113"/>
        <v>0</v>
      </c>
      <c r="J246" s="22"/>
      <c r="K246" s="20"/>
    </row>
    <row r="247" spans="1:13" s="17" customFormat="1" ht="24.75" customHeight="1">
      <c r="A247" s="21"/>
      <c r="B247" s="5" t="s">
        <v>95</v>
      </c>
      <c r="C247" s="37">
        <v>0</v>
      </c>
      <c r="D247" s="4" t="s">
        <v>17</v>
      </c>
      <c r="E247" s="3">
        <v>0</v>
      </c>
      <c r="F247" s="3">
        <f t="shared" si="111"/>
        <v>0</v>
      </c>
      <c r="G247" s="3">
        <v>0</v>
      </c>
      <c r="H247" s="3">
        <f t="shared" si="112"/>
        <v>0</v>
      </c>
      <c r="I247" s="3">
        <f t="shared" si="113"/>
        <v>0</v>
      </c>
      <c r="J247" s="22"/>
      <c r="K247" s="20"/>
    </row>
    <row r="248" spans="1:13" s="17" customFormat="1" ht="24.75" customHeight="1">
      <c r="A248" s="21"/>
      <c r="B248" s="5" t="s">
        <v>96</v>
      </c>
      <c r="C248" s="37">
        <v>0</v>
      </c>
      <c r="D248" s="4" t="s">
        <v>17</v>
      </c>
      <c r="E248" s="3">
        <v>0</v>
      </c>
      <c r="F248" s="3">
        <f t="shared" si="111"/>
        <v>0</v>
      </c>
      <c r="G248" s="3">
        <v>0</v>
      </c>
      <c r="H248" s="3">
        <f t="shared" si="112"/>
        <v>0</v>
      </c>
      <c r="I248" s="3">
        <f t="shared" si="113"/>
        <v>0</v>
      </c>
      <c r="J248" s="22"/>
      <c r="K248" s="20"/>
    </row>
    <row r="249" spans="1:13" s="17" customFormat="1" ht="24.75" customHeight="1">
      <c r="A249" s="21"/>
      <c r="B249" s="5" t="s">
        <v>97</v>
      </c>
      <c r="C249" s="37">
        <v>0</v>
      </c>
      <c r="D249" s="4" t="s">
        <v>17</v>
      </c>
      <c r="E249" s="3">
        <v>0</v>
      </c>
      <c r="F249" s="3">
        <f t="shared" si="111"/>
        <v>0</v>
      </c>
      <c r="G249" s="3">
        <v>0</v>
      </c>
      <c r="H249" s="3">
        <f t="shared" si="112"/>
        <v>0</v>
      </c>
      <c r="I249" s="3">
        <f t="shared" si="113"/>
        <v>0</v>
      </c>
      <c r="J249" s="22"/>
      <c r="K249" s="20"/>
    </row>
    <row r="250" spans="1:13" s="17" customFormat="1" ht="24.75" customHeight="1">
      <c r="A250" s="21"/>
      <c r="B250" s="5" t="s">
        <v>131</v>
      </c>
      <c r="C250" s="37">
        <v>1</v>
      </c>
      <c r="D250" s="4" t="s">
        <v>3</v>
      </c>
      <c r="E250" s="3">
        <v>0</v>
      </c>
      <c r="F250" s="3">
        <f t="shared" si="111"/>
        <v>0</v>
      </c>
      <c r="G250" s="3">
        <v>0</v>
      </c>
      <c r="H250" s="3">
        <f t="shared" si="112"/>
        <v>0</v>
      </c>
      <c r="I250" s="3">
        <f t="shared" si="113"/>
        <v>0</v>
      </c>
      <c r="J250" s="22"/>
      <c r="K250" s="20"/>
    </row>
    <row r="251" spans="1:13" s="17" customFormat="1" ht="24.75" customHeight="1">
      <c r="A251" s="40"/>
      <c r="B251" s="13"/>
      <c r="C251" s="41"/>
      <c r="D251" s="14"/>
      <c r="E251" s="15"/>
      <c r="F251" s="15"/>
      <c r="G251" s="15"/>
      <c r="H251" s="15"/>
      <c r="I251" s="15"/>
      <c r="J251" s="42"/>
      <c r="K251" s="20"/>
    </row>
    <row r="252" spans="1:13" s="17" customFormat="1" ht="23.4">
      <c r="A252" s="19"/>
      <c r="B252" s="9" t="s">
        <v>198</v>
      </c>
      <c r="C252" s="39"/>
      <c r="D252" s="10"/>
      <c r="E252" s="10"/>
      <c r="F252" s="11">
        <f>SUM(F244:F251)</f>
        <v>0</v>
      </c>
      <c r="G252" s="10"/>
      <c r="H252" s="11">
        <f>SUM(H244:H251)</f>
        <v>0</v>
      </c>
      <c r="I252" s="11">
        <f>SUM(I244:I251)</f>
        <v>0</v>
      </c>
      <c r="J252" s="12"/>
      <c r="K252" s="16"/>
      <c r="M252" s="18"/>
    </row>
  </sheetData>
  <mergeCells count="17">
    <mergeCell ref="G6:H6"/>
    <mergeCell ref="I6:I7"/>
    <mergeCell ref="A1:J1"/>
    <mergeCell ref="A2:J2"/>
    <mergeCell ref="A6:A7"/>
    <mergeCell ref="B6:B7"/>
    <mergeCell ref="C6:C7"/>
    <mergeCell ref="D6:D7"/>
    <mergeCell ref="E6:F6"/>
    <mergeCell ref="J6:J7"/>
    <mergeCell ref="E3:I3"/>
    <mergeCell ref="E32:I32"/>
    <mergeCell ref="E26:I26"/>
    <mergeCell ref="E28:I28"/>
    <mergeCell ref="E29:I29"/>
    <mergeCell ref="E30:I30"/>
    <mergeCell ref="E31:I31"/>
  </mergeCells>
  <pageMargins left="0.22" right="0.15748031496062992" top="0.27559055118110237" bottom="0.39370078740157483" header="0.15748031496062992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Item 3 Electricity </vt:lpstr>
      <vt:lpstr>'Item 3 Electricity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cp:lastPrinted>2016-09-06T03:32:46Z</cp:lastPrinted>
  <dcterms:created xsi:type="dcterms:W3CDTF">2012-01-05T03:09:55Z</dcterms:created>
  <dcterms:modified xsi:type="dcterms:W3CDTF">2019-09-03T09:33:19Z</dcterms:modified>
</cp:coreProperties>
</file>