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435" windowHeight="4905" tabRatio="926" activeTab="10"/>
  </bookViews>
  <sheets>
    <sheet name="Sheet1" sheetId="1" r:id="rId1"/>
    <sheet name="MDB" sheetId="2" r:id="rId2"/>
    <sheet name="LC1" sheetId="3" r:id="rId3"/>
    <sheet name="LC11" sheetId="4" r:id="rId4"/>
    <sheet name="DB2" sheetId="5" r:id="rId5"/>
    <sheet name="DB3" sheetId="6" r:id="rId6"/>
    <sheet name="DB4" sheetId="7" r:id="rId7"/>
    <sheet name="DPR" sheetId="8" r:id="rId8"/>
    <sheet name="LC2A" sheetId="9" r:id="rId9"/>
    <sheet name="LC2B" sheetId="10" r:id="rId10"/>
    <sheet name="LC2C" sheetId="11" r:id="rId11"/>
    <sheet name="tr" sheetId="12" r:id="rId12"/>
  </sheets>
  <definedNames>
    <definedName name="_xlnm.Print_Area" localSheetId="4">'DB2'!$A$1:$K$14</definedName>
    <definedName name="_xlnm.Print_Area" localSheetId="5">'DB3'!$A$1:$K$14</definedName>
    <definedName name="_xlnm.Print_Area" localSheetId="6">'DB4'!$A$1:$K$14</definedName>
    <definedName name="_xlnm.Print_Area" localSheetId="7">'DPR'!$A$1:$K$14</definedName>
    <definedName name="_xlnm.Print_Area" localSheetId="2">'LC1'!$A$1:$J$30</definedName>
    <definedName name="_xlnm.Print_Area" localSheetId="3">'LC11'!$A$1:$H$21</definedName>
    <definedName name="_xlnm.Print_Area" localSheetId="8">'LC2A'!$A$1:$H$25</definedName>
    <definedName name="_xlnm.Print_Area" localSheetId="9">'LC2B'!$A$1:$H$23</definedName>
    <definedName name="_xlnm.Print_Area" localSheetId="10">'LC2C'!$A$1:$H$25</definedName>
    <definedName name="_xlnm.Print_Area" localSheetId="1">'MDB'!$A$1:$K$17</definedName>
  </definedNames>
  <calcPr fullCalcOnLoad="1"/>
</workbook>
</file>

<file path=xl/sharedStrings.xml><?xml version="1.0" encoding="utf-8"?>
<sst xmlns="http://schemas.openxmlformats.org/spreadsheetml/2006/main" count="704" uniqueCount="152">
  <si>
    <t>PANEL BOARD LOAD SCHEDULE</t>
  </si>
  <si>
    <t>CCT</t>
  </si>
  <si>
    <t>DESCRIPTION</t>
  </si>
  <si>
    <t>CABLE</t>
  </si>
  <si>
    <t>TYPE.</t>
  </si>
  <si>
    <t>COND.</t>
  </si>
  <si>
    <t>N0.</t>
  </si>
  <si>
    <t>PHASE A</t>
  </si>
  <si>
    <t>PHASE B</t>
  </si>
  <si>
    <t>PHASE C</t>
  </si>
  <si>
    <t>P</t>
  </si>
  <si>
    <t>AT</t>
  </si>
  <si>
    <t>VA / PHASE</t>
  </si>
  <si>
    <t>TOTAL</t>
  </si>
  <si>
    <t>VA.</t>
  </si>
  <si>
    <t>BRANCH CIRCUIT BREAKER  IC  25 KA  AT 240 V</t>
  </si>
  <si>
    <t>TOTAL LOAD</t>
  </si>
  <si>
    <t>AMP. / PHASE</t>
  </si>
  <si>
    <t>DEMAND LOAD /PHASE</t>
  </si>
  <si>
    <t>THW</t>
  </si>
  <si>
    <t>4x25/6G</t>
  </si>
  <si>
    <t>LIGHTING</t>
  </si>
  <si>
    <t>4x16/4G</t>
  </si>
  <si>
    <t>1-1/2" IMC</t>
  </si>
  <si>
    <t>4x70/10G</t>
  </si>
  <si>
    <t>2-1/2" IMC</t>
  </si>
  <si>
    <t>2" IMC</t>
  </si>
  <si>
    <t>4x95/16G</t>
  </si>
  <si>
    <t>4x10/4G</t>
  </si>
  <si>
    <t>1-1/4" IMC</t>
  </si>
  <si>
    <t>3" IMC</t>
  </si>
  <si>
    <t>4x35/6G</t>
  </si>
  <si>
    <t>4x50/6G</t>
  </si>
  <si>
    <t>4x120/16G</t>
  </si>
  <si>
    <t>2x4" IMC</t>
  </si>
  <si>
    <t>4x150/16G</t>
  </si>
  <si>
    <t>8x95/16G</t>
  </si>
  <si>
    <t>2x3" IMC</t>
  </si>
  <si>
    <t>8x150/25G</t>
  </si>
  <si>
    <t>AF</t>
  </si>
  <si>
    <t xml:space="preserve">PANEL NO.            :    </t>
  </si>
  <si>
    <t xml:space="preserve">CONNECTED TO   : </t>
  </si>
  <si>
    <t>MDB</t>
  </si>
  <si>
    <t>LOCATION :</t>
  </si>
  <si>
    <t>CAPACITY :</t>
  </si>
  <si>
    <t>4x185/16G</t>
  </si>
  <si>
    <t>4x240/16G</t>
  </si>
  <si>
    <t>8x120/16G</t>
  </si>
  <si>
    <t>8x185/25G</t>
  </si>
  <si>
    <t>8x240/25G</t>
  </si>
  <si>
    <t>8x300/25G</t>
  </si>
  <si>
    <t>12x185/35G</t>
  </si>
  <si>
    <t>12x240/50G</t>
  </si>
  <si>
    <t>3-1/2" IMC</t>
  </si>
  <si>
    <t>4" IMC</t>
  </si>
  <si>
    <t>2x3-1/2" IMC</t>
  </si>
  <si>
    <t>3x4" IMC</t>
  </si>
  <si>
    <t>RECEPTACLE</t>
  </si>
  <si>
    <t>2x2.5</t>
  </si>
  <si>
    <t>LOAD (VA)</t>
  </si>
  <si>
    <t>CB</t>
  </si>
  <si>
    <t>MAIN CB.</t>
  </si>
  <si>
    <t>MAIN CABLE</t>
  </si>
  <si>
    <t>FLOOR 1</t>
  </si>
  <si>
    <t>cct</t>
  </si>
  <si>
    <t>FREE AIR</t>
  </si>
  <si>
    <t>THW ท่อโลหะลอย</t>
  </si>
  <si>
    <t>TR</t>
  </si>
  <si>
    <t>AMP Max</t>
  </si>
  <si>
    <t>4x16</t>
  </si>
  <si>
    <t>8x</t>
  </si>
  <si>
    <t>12x</t>
  </si>
  <si>
    <t>4x35</t>
  </si>
  <si>
    <t>4x70</t>
  </si>
  <si>
    <t>8x35</t>
  </si>
  <si>
    <t>4x</t>
  </si>
  <si>
    <t>4x120</t>
  </si>
  <si>
    <t>8x50</t>
  </si>
  <si>
    <t>4x150</t>
  </si>
  <si>
    <t>8x70</t>
  </si>
  <si>
    <t>4x185</t>
  </si>
  <si>
    <t>8x95</t>
  </si>
  <si>
    <t>12x50</t>
  </si>
  <si>
    <t>4x240</t>
  </si>
  <si>
    <t>8x120</t>
  </si>
  <si>
    <t>12x70</t>
  </si>
  <si>
    <t>4x400</t>
  </si>
  <si>
    <t>8x150</t>
  </si>
  <si>
    <t>12x95</t>
  </si>
  <si>
    <t>4x500</t>
  </si>
  <si>
    <t>8x185</t>
  </si>
  <si>
    <t>12x120</t>
  </si>
  <si>
    <t>8x240</t>
  </si>
  <si>
    <t>12x150</t>
  </si>
  <si>
    <t>8x400</t>
  </si>
  <si>
    <t>12x240</t>
  </si>
  <si>
    <t>8x500</t>
  </si>
  <si>
    <t>12x300</t>
  </si>
  <si>
    <t>NYY</t>
  </si>
  <si>
    <t>8x1C-120/2x35G</t>
  </si>
  <si>
    <t>2x3" HDPE</t>
  </si>
  <si>
    <t>G</t>
  </si>
  <si>
    <t>2x10</t>
  </si>
  <si>
    <t>2x25</t>
  </si>
  <si>
    <t>2x50</t>
  </si>
  <si>
    <t>2x35</t>
  </si>
  <si>
    <t>2x70</t>
  </si>
  <si>
    <t>2x95</t>
  </si>
  <si>
    <t>LIFT</t>
  </si>
  <si>
    <t>BRANCH CIRCUIT BREAKER  IC  18 KA  AT 240 V</t>
  </si>
  <si>
    <t>WATER HEATER</t>
  </si>
  <si>
    <t>FLOOR 2</t>
  </si>
  <si>
    <t>FLOOR 3</t>
  </si>
  <si>
    <t>FLOOR 4</t>
  </si>
  <si>
    <t>4x25/10G</t>
  </si>
  <si>
    <t>DB2</t>
  </si>
  <si>
    <t>LC2A</t>
  </si>
  <si>
    <t>LC2B</t>
  </si>
  <si>
    <t>LC2C</t>
  </si>
  <si>
    <t>1/2"</t>
  </si>
  <si>
    <t xml:space="preserve">PHASE </t>
  </si>
  <si>
    <t>LIGHTING+RECEPTACLE</t>
  </si>
  <si>
    <t>2x2.5/1.5G</t>
  </si>
  <si>
    <t>AIR CONDITION</t>
  </si>
  <si>
    <t>2x4/1.5G</t>
  </si>
  <si>
    <t>2x16/6G</t>
  </si>
  <si>
    <t>1"</t>
  </si>
  <si>
    <t>LC2A,LC3A,LC4A</t>
  </si>
  <si>
    <t>DB2,DB3,DB4</t>
  </si>
  <si>
    <t>LC2B,LC3B,LC4B</t>
  </si>
  <si>
    <t>LC2C,LC3C,LC4C</t>
  </si>
  <si>
    <t>FLOOR 2,3,4</t>
  </si>
  <si>
    <t>1-1/2"</t>
  </si>
  <si>
    <t>3x25/16/6G</t>
  </si>
  <si>
    <t>LC1</t>
  </si>
  <si>
    <t>DB3</t>
  </si>
  <si>
    <t>DB4</t>
  </si>
  <si>
    <t>DPR</t>
  </si>
  <si>
    <t>CP-PUMP</t>
  </si>
  <si>
    <t>TRANSFORMER 100 KVA</t>
  </si>
  <si>
    <t>LIGHTING + RECEPTACLE</t>
  </si>
  <si>
    <t>LC11</t>
  </si>
  <si>
    <t>2x10/4G</t>
  </si>
  <si>
    <t>LIGHTING ทางเดิน</t>
  </si>
  <si>
    <t>SPARE</t>
  </si>
  <si>
    <t>3x16/10/6G</t>
  </si>
  <si>
    <t>1-1/4"</t>
  </si>
  <si>
    <t>BOOSTER PUMP</t>
  </si>
  <si>
    <t>3x10/6/4G</t>
  </si>
  <si>
    <t>3x6/4/4G</t>
  </si>
  <si>
    <t>3x95/1x70</t>
  </si>
  <si>
    <t>3"</t>
  </si>
</sst>
</file>

<file path=xl/styles.xml><?xml version="1.0" encoding="utf-8"?>
<styleSheet xmlns="http://schemas.openxmlformats.org/spreadsheetml/2006/main">
  <numFmts count="6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&quot;ฃ&quot;#,##0;\-&quot;ฃ&quot;#,##0"/>
    <numFmt numFmtId="220" formatCode="&quot;ฃ&quot;#,##0;[Red]\-&quot;ฃ&quot;#,##0"/>
    <numFmt numFmtId="221" formatCode="&quot;ฃ&quot;#,##0.00;\-&quot;ฃ&quot;#,##0.00"/>
    <numFmt numFmtId="222" formatCode="&quot;ฃ&quot;#,##0.00;[Red]\-&quot;ฃ&quot;#,##0.00"/>
    <numFmt numFmtId="223" formatCode="_-&quot;ฃ&quot;* #,##0_-;\-&quot;ฃ&quot;* #,##0_-;_-&quot;ฃ&quot;* &quot;-&quot;_-;_-@_-"/>
    <numFmt numFmtId="224" formatCode="_-&quot;ฃ&quot;* #,##0.00_-;\-&quot;ฃ&quot;* #,##0.00_-;_-&quot;ฃ&quot;* &quot;-&quot;??_-;_-@_-"/>
    <numFmt numFmtId="225" formatCode="_(\฿* t#,##0_);_(\฿* \(t#,##0\);_(\฿* &quot;-&quot;_);_(@_)"/>
    <numFmt numFmtId="226" formatCode="\฿t#,##0_);\(\฿t#,##0\)"/>
    <numFmt numFmtId="227" formatCode="\฿t#,##0_);[Red]\(\฿t#,##0\)"/>
    <numFmt numFmtId="228" formatCode="#,##0.0"/>
    <numFmt numFmtId="229" formatCode="0.000000"/>
    <numFmt numFmtId="230" formatCode="0.00000"/>
    <numFmt numFmtId="231" formatCode="0.0000"/>
    <numFmt numFmtId="232" formatCode="0.000"/>
    <numFmt numFmtId="233" formatCode="0.0"/>
    <numFmt numFmtId="234" formatCode="_(* #,##0.000_);_(* \(#,##0.000\);_(* &quot;-&quot;??_);_(@_)"/>
    <numFmt numFmtId="235" formatCode="_(* #,##0.0_);_(* \(#,##0.0\);_(* &quot;-&quot;??_);_(@_)"/>
    <numFmt numFmtId="236" formatCode="_(* #,##0_);_(* \(#,##0\);_(* &quot;-&quot;??_);_(@_)"/>
  </numFmts>
  <fonts count="8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2" xfId="0" applyFont="1" applyBorder="1" applyAlignment="1" quotePrefix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 quotePrefix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9" xfId="0" applyFont="1" applyBorder="1" applyAlignment="1" quotePrefix="1">
      <alignment horizontal="center"/>
    </xf>
    <xf numFmtId="0" fontId="1" fillId="0" borderId="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1" fillId="0" borderId="8" xfId="0" applyNumberFormat="1" applyFont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right"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236" fontId="0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235" fontId="0" fillId="0" borderId="0" xfId="15" applyNumberForma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/>
    </xf>
    <xf numFmtId="0" fontId="1" fillId="0" borderId="16" xfId="0" applyFont="1" applyBorder="1" applyAlignment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19253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29921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24491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24872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25253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9782175" y="16002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119253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129921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124491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124872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125253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0" name="Line 30"/>
        <xdr:cNvSpPr>
          <a:spLocks/>
        </xdr:cNvSpPr>
      </xdr:nvSpPr>
      <xdr:spPr>
        <a:xfrm>
          <a:off x="119253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1" name="Line 31"/>
        <xdr:cNvSpPr>
          <a:spLocks/>
        </xdr:cNvSpPr>
      </xdr:nvSpPr>
      <xdr:spPr>
        <a:xfrm>
          <a:off x="129921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32" name="Line 32"/>
        <xdr:cNvSpPr>
          <a:spLocks/>
        </xdr:cNvSpPr>
      </xdr:nvSpPr>
      <xdr:spPr>
        <a:xfrm>
          <a:off x="124491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33" name="Line 33"/>
        <xdr:cNvSpPr>
          <a:spLocks/>
        </xdr:cNvSpPr>
      </xdr:nvSpPr>
      <xdr:spPr>
        <a:xfrm>
          <a:off x="124872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34" name="Line 34"/>
        <xdr:cNvSpPr>
          <a:spLocks/>
        </xdr:cNvSpPr>
      </xdr:nvSpPr>
      <xdr:spPr>
        <a:xfrm>
          <a:off x="125253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9782175" y="16002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6" name="Line 36"/>
        <xdr:cNvSpPr>
          <a:spLocks/>
        </xdr:cNvSpPr>
      </xdr:nvSpPr>
      <xdr:spPr>
        <a:xfrm>
          <a:off x="119253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7" name="Line 37"/>
        <xdr:cNvSpPr>
          <a:spLocks/>
        </xdr:cNvSpPr>
      </xdr:nvSpPr>
      <xdr:spPr>
        <a:xfrm>
          <a:off x="129921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124491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39" name="Line 39"/>
        <xdr:cNvSpPr>
          <a:spLocks/>
        </xdr:cNvSpPr>
      </xdr:nvSpPr>
      <xdr:spPr>
        <a:xfrm>
          <a:off x="124872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40" name="Line 40"/>
        <xdr:cNvSpPr>
          <a:spLocks/>
        </xdr:cNvSpPr>
      </xdr:nvSpPr>
      <xdr:spPr>
        <a:xfrm>
          <a:off x="125253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1" name="Line 41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2" name="Line 42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3" name="Line 43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4" name="Line 44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5" name="Line 45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7" name="Line 47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0" name="Line 50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2" name="Line 52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3" name="Line 53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4" name="Line 54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6" name="Line 56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8" name="Line 58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9" name="Line 59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0" name="Line 60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1" name="Line 61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2" name="Line 62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3" name="Line 63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4" name="Line 64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5" name="Line 65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6" name="Line 66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7" name="Line 67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8" name="Line 68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9" name="Line 69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0" name="Line 70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1" name="Line 71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2" name="Line 72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3" name="Line 73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4" name="Line 74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5" name="Line 75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6" name="Line 76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7" name="Line 77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9" name="Line 79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1" name="Line 81"/>
        <xdr:cNvSpPr>
          <a:spLocks/>
        </xdr:cNvSpPr>
      </xdr:nvSpPr>
      <xdr:spPr>
        <a:xfrm>
          <a:off x="76295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82" name="Line 82"/>
        <xdr:cNvSpPr>
          <a:spLocks/>
        </xdr:cNvSpPr>
      </xdr:nvSpPr>
      <xdr:spPr>
        <a:xfrm>
          <a:off x="11925300" y="22860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83" name="Line 83"/>
        <xdr:cNvSpPr>
          <a:spLocks/>
        </xdr:cNvSpPr>
      </xdr:nvSpPr>
      <xdr:spPr>
        <a:xfrm>
          <a:off x="12992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22</xdr:col>
      <xdr:colOff>9525</xdr:colOff>
      <xdr:row>10</xdr:row>
      <xdr:rowOff>0</xdr:rowOff>
    </xdr:to>
    <xdr:sp>
      <xdr:nvSpPr>
        <xdr:cNvPr id="84" name="Line 84"/>
        <xdr:cNvSpPr>
          <a:spLocks/>
        </xdr:cNvSpPr>
      </xdr:nvSpPr>
      <xdr:spPr>
        <a:xfrm>
          <a:off x="12449175" y="22860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10</xdr:row>
      <xdr:rowOff>0</xdr:rowOff>
    </xdr:from>
    <xdr:to>
      <xdr:col>21</xdr:col>
      <xdr:colOff>66675</xdr:colOff>
      <xdr:row>10</xdr:row>
      <xdr:rowOff>0</xdr:rowOff>
    </xdr:to>
    <xdr:sp>
      <xdr:nvSpPr>
        <xdr:cNvPr id="85" name="Line 85"/>
        <xdr:cNvSpPr>
          <a:spLocks/>
        </xdr:cNvSpPr>
      </xdr:nvSpPr>
      <xdr:spPr>
        <a:xfrm>
          <a:off x="12487275" y="2286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10</xdr:row>
      <xdr:rowOff>0</xdr:rowOff>
    </xdr:from>
    <xdr:to>
      <xdr:col>21</xdr:col>
      <xdr:colOff>38100</xdr:colOff>
      <xdr:row>10</xdr:row>
      <xdr:rowOff>0</xdr:rowOff>
    </xdr:to>
    <xdr:sp>
      <xdr:nvSpPr>
        <xdr:cNvPr id="86" name="Line 86"/>
        <xdr:cNvSpPr>
          <a:spLocks/>
        </xdr:cNvSpPr>
      </xdr:nvSpPr>
      <xdr:spPr>
        <a:xfrm>
          <a:off x="12525375" y="2286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9782175" y="22860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88" name="Line 88"/>
        <xdr:cNvSpPr>
          <a:spLocks/>
        </xdr:cNvSpPr>
      </xdr:nvSpPr>
      <xdr:spPr>
        <a:xfrm>
          <a:off x="11925300" y="22860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89" name="Line 89"/>
        <xdr:cNvSpPr>
          <a:spLocks/>
        </xdr:cNvSpPr>
      </xdr:nvSpPr>
      <xdr:spPr>
        <a:xfrm>
          <a:off x="12992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22</xdr:col>
      <xdr:colOff>9525</xdr:colOff>
      <xdr:row>10</xdr:row>
      <xdr:rowOff>0</xdr:rowOff>
    </xdr:to>
    <xdr:sp>
      <xdr:nvSpPr>
        <xdr:cNvPr id="90" name="Line 90"/>
        <xdr:cNvSpPr>
          <a:spLocks/>
        </xdr:cNvSpPr>
      </xdr:nvSpPr>
      <xdr:spPr>
        <a:xfrm>
          <a:off x="12449175" y="22860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10</xdr:row>
      <xdr:rowOff>0</xdr:rowOff>
    </xdr:from>
    <xdr:to>
      <xdr:col>21</xdr:col>
      <xdr:colOff>66675</xdr:colOff>
      <xdr:row>10</xdr:row>
      <xdr:rowOff>0</xdr:rowOff>
    </xdr:to>
    <xdr:sp>
      <xdr:nvSpPr>
        <xdr:cNvPr id="91" name="Line 91"/>
        <xdr:cNvSpPr>
          <a:spLocks/>
        </xdr:cNvSpPr>
      </xdr:nvSpPr>
      <xdr:spPr>
        <a:xfrm>
          <a:off x="12487275" y="2286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10</xdr:row>
      <xdr:rowOff>0</xdr:rowOff>
    </xdr:from>
    <xdr:to>
      <xdr:col>21</xdr:col>
      <xdr:colOff>38100</xdr:colOff>
      <xdr:row>10</xdr:row>
      <xdr:rowOff>0</xdr:rowOff>
    </xdr:to>
    <xdr:sp>
      <xdr:nvSpPr>
        <xdr:cNvPr id="92" name="Line 92"/>
        <xdr:cNvSpPr>
          <a:spLocks/>
        </xdr:cNvSpPr>
      </xdr:nvSpPr>
      <xdr:spPr>
        <a:xfrm>
          <a:off x="12525375" y="2286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3" name="Line 93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4" name="Line 94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5" name="Line 95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6" name="Line 96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7" name="Line 97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8" name="Line 98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9" name="Line 99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1" name="Line 101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2" name="Line 102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3" name="Line 103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4" name="Line 104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5" name="Line 105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6" name="Line 106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1925300" y="22860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2992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22</xdr:col>
      <xdr:colOff>9525</xdr:colOff>
      <xdr:row>10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2449175" y="22860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10</xdr:row>
      <xdr:rowOff>0</xdr:rowOff>
    </xdr:from>
    <xdr:to>
      <xdr:col>21</xdr:col>
      <xdr:colOff>66675</xdr:colOff>
      <xdr:row>10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2487275" y="2286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10</xdr:row>
      <xdr:rowOff>0</xdr:rowOff>
    </xdr:from>
    <xdr:to>
      <xdr:col>21</xdr:col>
      <xdr:colOff>38100</xdr:colOff>
      <xdr:row>10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2525375" y="2286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9782175" y="22860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1925300" y="22860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2992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22</xdr:col>
      <xdr:colOff>9525</xdr:colOff>
      <xdr:row>10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2449175" y="22860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10</xdr:row>
      <xdr:rowOff>0</xdr:rowOff>
    </xdr:from>
    <xdr:to>
      <xdr:col>21</xdr:col>
      <xdr:colOff>66675</xdr:colOff>
      <xdr:row>10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2487275" y="2286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10</xdr:row>
      <xdr:rowOff>0</xdr:rowOff>
    </xdr:from>
    <xdr:to>
      <xdr:col>21</xdr:col>
      <xdr:colOff>38100</xdr:colOff>
      <xdr:row>10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2525375" y="2286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22" name="Line 122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23" name="Line 123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24" name="Line 124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25" name="Line 125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26" name="Line 126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28" name="Line 128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0" name="Line 130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1" name="Line 131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2" name="Line 132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3" name="Line 133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4" name="Line 134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5" name="Line 135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8" name="Line 138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39" name="Line 139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0" name="Line 140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1" name="Line 141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2" name="Line 142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3" name="Line 143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4" name="Line 144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5" name="Line 145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6" name="Line 146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7" name="Line 147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8" name="Line 148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49" name="Line 149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0" name="Line 150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1" name="Line 151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2" name="Line 152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3" name="Line 153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4" name="Line 154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5" name="Line 155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6" name="Line 156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7" name="Line 157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8" name="Line 158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0" name="Line 160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1" name="Line 161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62" name="Line 162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1925300" y="22860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2992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22</xdr:col>
      <xdr:colOff>9525</xdr:colOff>
      <xdr:row>10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2449175" y="22860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10</xdr:row>
      <xdr:rowOff>0</xdr:rowOff>
    </xdr:from>
    <xdr:to>
      <xdr:col>21</xdr:col>
      <xdr:colOff>66675</xdr:colOff>
      <xdr:row>10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2487275" y="2286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10</xdr:row>
      <xdr:rowOff>0</xdr:rowOff>
    </xdr:from>
    <xdr:to>
      <xdr:col>21</xdr:col>
      <xdr:colOff>38100</xdr:colOff>
      <xdr:row>10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2525375" y="2286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9782175" y="22860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1925300" y="22860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992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22</xdr:col>
      <xdr:colOff>9525</xdr:colOff>
      <xdr:row>10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2449175" y="22860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10</xdr:row>
      <xdr:rowOff>0</xdr:rowOff>
    </xdr:from>
    <xdr:to>
      <xdr:col>21</xdr:col>
      <xdr:colOff>66675</xdr:colOff>
      <xdr:row>10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2487275" y="2286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10</xdr:row>
      <xdr:rowOff>0</xdr:rowOff>
    </xdr:from>
    <xdr:to>
      <xdr:col>21</xdr:col>
      <xdr:colOff>38100</xdr:colOff>
      <xdr:row>10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2525375" y="2286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4" name="Line 174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5" name="Line 175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6" name="Line 176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7" name="Line 177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8" name="Line 178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79" name="Line 179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0" name="Line 180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2" name="Line 182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3" name="Line 183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4" name="Line 184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5" name="Line 185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6" name="Line 186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7" name="Line 187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89" name="Line 189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90" name="Line 190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91" name="Line 191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192" name="Line 192"/>
        <xdr:cNvSpPr>
          <a:spLocks/>
        </xdr:cNvSpPr>
      </xdr:nvSpPr>
      <xdr:spPr>
        <a:xfrm>
          <a:off x="11925300" y="22860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193" name="Line 193"/>
        <xdr:cNvSpPr>
          <a:spLocks/>
        </xdr:cNvSpPr>
      </xdr:nvSpPr>
      <xdr:spPr>
        <a:xfrm>
          <a:off x="12992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22</xdr:col>
      <xdr:colOff>9525</xdr:colOff>
      <xdr:row>10</xdr:row>
      <xdr:rowOff>0</xdr:rowOff>
    </xdr:to>
    <xdr:sp>
      <xdr:nvSpPr>
        <xdr:cNvPr id="194" name="Line 194"/>
        <xdr:cNvSpPr>
          <a:spLocks/>
        </xdr:cNvSpPr>
      </xdr:nvSpPr>
      <xdr:spPr>
        <a:xfrm>
          <a:off x="12449175" y="22860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10</xdr:row>
      <xdr:rowOff>0</xdr:rowOff>
    </xdr:from>
    <xdr:to>
      <xdr:col>21</xdr:col>
      <xdr:colOff>66675</xdr:colOff>
      <xdr:row>10</xdr:row>
      <xdr:rowOff>0</xdr:rowOff>
    </xdr:to>
    <xdr:sp>
      <xdr:nvSpPr>
        <xdr:cNvPr id="195" name="Line 195"/>
        <xdr:cNvSpPr>
          <a:spLocks/>
        </xdr:cNvSpPr>
      </xdr:nvSpPr>
      <xdr:spPr>
        <a:xfrm>
          <a:off x="12487275" y="2286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10</xdr:row>
      <xdr:rowOff>0</xdr:rowOff>
    </xdr:from>
    <xdr:to>
      <xdr:col>21</xdr:col>
      <xdr:colOff>38100</xdr:colOff>
      <xdr:row>10</xdr:row>
      <xdr:rowOff>0</xdr:rowOff>
    </xdr:to>
    <xdr:sp>
      <xdr:nvSpPr>
        <xdr:cNvPr id="196" name="Line 196"/>
        <xdr:cNvSpPr>
          <a:spLocks/>
        </xdr:cNvSpPr>
      </xdr:nvSpPr>
      <xdr:spPr>
        <a:xfrm>
          <a:off x="12525375" y="2286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9782175" y="22860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198" name="Line 198"/>
        <xdr:cNvSpPr>
          <a:spLocks/>
        </xdr:cNvSpPr>
      </xdr:nvSpPr>
      <xdr:spPr>
        <a:xfrm>
          <a:off x="11925300" y="22860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199" name="Line 199"/>
        <xdr:cNvSpPr>
          <a:spLocks/>
        </xdr:cNvSpPr>
      </xdr:nvSpPr>
      <xdr:spPr>
        <a:xfrm>
          <a:off x="12992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22</xdr:col>
      <xdr:colOff>9525</xdr:colOff>
      <xdr:row>10</xdr:row>
      <xdr:rowOff>0</xdr:rowOff>
    </xdr:to>
    <xdr:sp>
      <xdr:nvSpPr>
        <xdr:cNvPr id="200" name="Line 200"/>
        <xdr:cNvSpPr>
          <a:spLocks/>
        </xdr:cNvSpPr>
      </xdr:nvSpPr>
      <xdr:spPr>
        <a:xfrm>
          <a:off x="12449175" y="22860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10</xdr:row>
      <xdr:rowOff>0</xdr:rowOff>
    </xdr:from>
    <xdr:to>
      <xdr:col>21</xdr:col>
      <xdr:colOff>66675</xdr:colOff>
      <xdr:row>10</xdr:row>
      <xdr:rowOff>0</xdr:rowOff>
    </xdr:to>
    <xdr:sp>
      <xdr:nvSpPr>
        <xdr:cNvPr id="201" name="Line 201"/>
        <xdr:cNvSpPr>
          <a:spLocks/>
        </xdr:cNvSpPr>
      </xdr:nvSpPr>
      <xdr:spPr>
        <a:xfrm>
          <a:off x="12487275" y="2286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10</xdr:row>
      <xdr:rowOff>0</xdr:rowOff>
    </xdr:from>
    <xdr:to>
      <xdr:col>21</xdr:col>
      <xdr:colOff>38100</xdr:colOff>
      <xdr:row>10</xdr:row>
      <xdr:rowOff>0</xdr:rowOff>
    </xdr:to>
    <xdr:sp>
      <xdr:nvSpPr>
        <xdr:cNvPr id="202" name="Line 202"/>
        <xdr:cNvSpPr>
          <a:spLocks/>
        </xdr:cNvSpPr>
      </xdr:nvSpPr>
      <xdr:spPr>
        <a:xfrm>
          <a:off x="12525375" y="2286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03" name="Line 203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04" name="Line 204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05" name="Line 205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06" name="Line 206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07" name="Line 207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09" name="Line 209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11" name="Line 211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12" name="Line 212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13" name="Line 213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14" name="Line 214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15" name="Line 215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16" name="Line 216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17" name="Line 217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18" name="Line 218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20" name="Line 220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21" name="Line 221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22" name="Line 222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23" name="Line 223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24" name="Line 224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25" name="Line 225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26" name="Line 226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27" name="Line 227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28" name="Line 228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29" name="Line 229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30" name="Line 230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31" name="Line 231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32" name="Line 232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33" name="Line 233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34" name="Line 234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35" name="Line 235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36" name="Line 236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37" name="Line 237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38" name="Line 238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39" name="Line 239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41" name="Line 241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42" name="Line 242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43" name="Line 243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9</xdr:row>
      <xdr:rowOff>0</xdr:rowOff>
    </xdr:from>
    <xdr:to>
      <xdr:col>21</xdr:col>
      <xdr:colOff>9525</xdr:colOff>
      <xdr:row>9</xdr:row>
      <xdr:rowOff>0</xdr:rowOff>
    </xdr:to>
    <xdr:sp>
      <xdr:nvSpPr>
        <xdr:cNvPr id="244" name="Line 244"/>
        <xdr:cNvSpPr>
          <a:spLocks/>
        </xdr:cNvSpPr>
      </xdr:nvSpPr>
      <xdr:spPr>
        <a:xfrm>
          <a:off x="11925300" y="20574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9</xdr:row>
      <xdr:rowOff>0</xdr:rowOff>
    </xdr:from>
    <xdr:to>
      <xdr:col>21</xdr:col>
      <xdr:colOff>9525</xdr:colOff>
      <xdr:row>9</xdr:row>
      <xdr:rowOff>0</xdr:rowOff>
    </xdr:to>
    <xdr:sp>
      <xdr:nvSpPr>
        <xdr:cNvPr id="245" name="Line 245"/>
        <xdr:cNvSpPr>
          <a:spLocks/>
        </xdr:cNvSpPr>
      </xdr:nvSpPr>
      <xdr:spPr>
        <a:xfrm>
          <a:off x="129921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9525</xdr:colOff>
      <xdr:row>9</xdr:row>
      <xdr:rowOff>0</xdr:rowOff>
    </xdr:to>
    <xdr:sp>
      <xdr:nvSpPr>
        <xdr:cNvPr id="246" name="Line 246"/>
        <xdr:cNvSpPr>
          <a:spLocks/>
        </xdr:cNvSpPr>
      </xdr:nvSpPr>
      <xdr:spPr>
        <a:xfrm>
          <a:off x="12449175" y="20574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9</xdr:row>
      <xdr:rowOff>0</xdr:rowOff>
    </xdr:from>
    <xdr:to>
      <xdr:col>21</xdr:col>
      <xdr:colOff>66675</xdr:colOff>
      <xdr:row>9</xdr:row>
      <xdr:rowOff>0</xdr:rowOff>
    </xdr:to>
    <xdr:sp>
      <xdr:nvSpPr>
        <xdr:cNvPr id="247" name="Line 247"/>
        <xdr:cNvSpPr>
          <a:spLocks/>
        </xdr:cNvSpPr>
      </xdr:nvSpPr>
      <xdr:spPr>
        <a:xfrm>
          <a:off x="12487275" y="20574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9</xdr:row>
      <xdr:rowOff>0</xdr:rowOff>
    </xdr:from>
    <xdr:to>
      <xdr:col>21</xdr:col>
      <xdr:colOff>38100</xdr:colOff>
      <xdr:row>9</xdr:row>
      <xdr:rowOff>0</xdr:rowOff>
    </xdr:to>
    <xdr:sp>
      <xdr:nvSpPr>
        <xdr:cNvPr id="248" name="Line 248"/>
        <xdr:cNvSpPr>
          <a:spLocks/>
        </xdr:cNvSpPr>
      </xdr:nvSpPr>
      <xdr:spPr>
        <a:xfrm>
          <a:off x="12525375" y="2057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9782175" y="20574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9</xdr:row>
      <xdr:rowOff>0</xdr:rowOff>
    </xdr:from>
    <xdr:to>
      <xdr:col>21</xdr:col>
      <xdr:colOff>9525</xdr:colOff>
      <xdr:row>9</xdr:row>
      <xdr:rowOff>0</xdr:rowOff>
    </xdr:to>
    <xdr:sp>
      <xdr:nvSpPr>
        <xdr:cNvPr id="250" name="Line 250"/>
        <xdr:cNvSpPr>
          <a:spLocks/>
        </xdr:cNvSpPr>
      </xdr:nvSpPr>
      <xdr:spPr>
        <a:xfrm>
          <a:off x="11925300" y="20574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9</xdr:row>
      <xdr:rowOff>0</xdr:rowOff>
    </xdr:from>
    <xdr:to>
      <xdr:col>21</xdr:col>
      <xdr:colOff>9525</xdr:colOff>
      <xdr:row>9</xdr:row>
      <xdr:rowOff>0</xdr:rowOff>
    </xdr:to>
    <xdr:sp>
      <xdr:nvSpPr>
        <xdr:cNvPr id="251" name="Line 251"/>
        <xdr:cNvSpPr>
          <a:spLocks/>
        </xdr:cNvSpPr>
      </xdr:nvSpPr>
      <xdr:spPr>
        <a:xfrm>
          <a:off x="129921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9525</xdr:colOff>
      <xdr:row>9</xdr:row>
      <xdr:rowOff>0</xdr:rowOff>
    </xdr:to>
    <xdr:sp>
      <xdr:nvSpPr>
        <xdr:cNvPr id="252" name="Line 252"/>
        <xdr:cNvSpPr>
          <a:spLocks/>
        </xdr:cNvSpPr>
      </xdr:nvSpPr>
      <xdr:spPr>
        <a:xfrm>
          <a:off x="12449175" y="20574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9</xdr:row>
      <xdr:rowOff>0</xdr:rowOff>
    </xdr:from>
    <xdr:to>
      <xdr:col>21</xdr:col>
      <xdr:colOff>66675</xdr:colOff>
      <xdr:row>9</xdr:row>
      <xdr:rowOff>0</xdr:rowOff>
    </xdr:to>
    <xdr:sp>
      <xdr:nvSpPr>
        <xdr:cNvPr id="253" name="Line 253"/>
        <xdr:cNvSpPr>
          <a:spLocks/>
        </xdr:cNvSpPr>
      </xdr:nvSpPr>
      <xdr:spPr>
        <a:xfrm>
          <a:off x="12487275" y="20574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9</xdr:row>
      <xdr:rowOff>0</xdr:rowOff>
    </xdr:from>
    <xdr:to>
      <xdr:col>21</xdr:col>
      <xdr:colOff>38100</xdr:colOff>
      <xdr:row>9</xdr:row>
      <xdr:rowOff>0</xdr:rowOff>
    </xdr:to>
    <xdr:sp>
      <xdr:nvSpPr>
        <xdr:cNvPr id="254" name="Line 254"/>
        <xdr:cNvSpPr>
          <a:spLocks/>
        </xdr:cNvSpPr>
      </xdr:nvSpPr>
      <xdr:spPr>
        <a:xfrm>
          <a:off x="12525375" y="2057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55" name="Line 255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56" name="Line 256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57" name="Line 257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58" name="Line 258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59" name="Line 259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60" name="Line 260"/>
        <xdr:cNvSpPr>
          <a:spLocks/>
        </xdr:cNvSpPr>
      </xdr:nvSpPr>
      <xdr:spPr>
        <a:xfrm flipV="1"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61" name="Line 261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62" name="Line 262"/>
        <xdr:cNvSpPr>
          <a:spLocks/>
        </xdr:cNvSpPr>
      </xdr:nvSpPr>
      <xdr:spPr>
        <a:xfrm flipV="1"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63" name="Line 263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64" name="Line 264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65" name="Line 265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66" name="Line 266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67" name="Line 267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68" name="Line 268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69" name="Line 269"/>
        <xdr:cNvSpPr>
          <a:spLocks/>
        </xdr:cNvSpPr>
      </xdr:nvSpPr>
      <xdr:spPr>
        <a:xfrm flipV="1"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70" name="Line 270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71" name="Line 271"/>
        <xdr:cNvSpPr>
          <a:spLocks/>
        </xdr:cNvSpPr>
      </xdr:nvSpPr>
      <xdr:spPr>
        <a:xfrm flipV="1"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72" name="Line 272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9</xdr:row>
      <xdr:rowOff>0</xdr:rowOff>
    </xdr:from>
    <xdr:to>
      <xdr:col>21</xdr:col>
      <xdr:colOff>9525</xdr:colOff>
      <xdr:row>9</xdr:row>
      <xdr:rowOff>0</xdr:rowOff>
    </xdr:to>
    <xdr:sp>
      <xdr:nvSpPr>
        <xdr:cNvPr id="273" name="Line 273"/>
        <xdr:cNvSpPr>
          <a:spLocks/>
        </xdr:cNvSpPr>
      </xdr:nvSpPr>
      <xdr:spPr>
        <a:xfrm>
          <a:off x="11925300" y="20574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9</xdr:row>
      <xdr:rowOff>0</xdr:rowOff>
    </xdr:from>
    <xdr:to>
      <xdr:col>21</xdr:col>
      <xdr:colOff>9525</xdr:colOff>
      <xdr:row>9</xdr:row>
      <xdr:rowOff>0</xdr:rowOff>
    </xdr:to>
    <xdr:sp>
      <xdr:nvSpPr>
        <xdr:cNvPr id="274" name="Line 274"/>
        <xdr:cNvSpPr>
          <a:spLocks/>
        </xdr:cNvSpPr>
      </xdr:nvSpPr>
      <xdr:spPr>
        <a:xfrm>
          <a:off x="129921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9525</xdr:colOff>
      <xdr:row>9</xdr:row>
      <xdr:rowOff>0</xdr:rowOff>
    </xdr:to>
    <xdr:sp>
      <xdr:nvSpPr>
        <xdr:cNvPr id="275" name="Line 275"/>
        <xdr:cNvSpPr>
          <a:spLocks/>
        </xdr:cNvSpPr>
      </xdr:nvSpPr>
      <xdr:spPr>
        <a:xfrm>
          <a:off x="12449175" y="20574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9</xdr:row>
      <xdr:rowOff>0</xdr:rowOff>
    </xdr:from>
    <xdr:to>
      <xdr:col>21</xdr:col>
      <xdr:colOff>66675</xdr:colOff>
      <xdr:row>9</xdr:row>
      <xdr:rowOff>0</xdr:rowOff>
    </xdr:to>
    <xdr:sp>
      <xdr:nvSpPr>
        <xdr:cNvPr id="276" name="Line 276"/>
        <xdr:cNvSpPr>
          <a:spLocks/>
        </xdr:cNvSpPr>
      </xdr:nvSpPr>
      <xdr:spPr>
        <a:xfrm>
          <a:off x="12487275" y="20574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9</xdr:row>
      <xdr:rowOff>0</xdr:rowOff>
    </xdr:from>
    <xdr:to>
      <xdr:col>21</xdr:col>
      <xdr:colOff>38100</xdr:colOff>
      <xdr:row>9</xdr:row>
      <xdr:rowOff>0</xdr:rowOff>
    </xdr:to>
    <xdr:sp>
      <xdr:nvSpPr>
        <xdr:cNvPr id="277" name="Line 277"/>
        <xdr:cNvSpPr>
          <a:spLocks/>
        </xdr:cNvSpPr>
      </xdr:nvSpPr>
      <xdr:spPr>
        <a:xfrm>
          <a:off x="12525375" y="2057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9</xdr:row>
      <xdr:rowOff>0</xdr:rowOff>
    </xdr:from>
    <xdr:to>
      <xdr:col>19</xdr:col>
      <xdr:colOff>0</xdr:colOff>
      <xdr:row>9</xdr:row>
      <xdr:rowOff>0</xdr:rowOff>
    </xdr:to>
    <xdr:sp>
      <xdr:nvSpPr>
        <xdr:cNvPr id="278" name="Line 278"/>
        <xdr:cNvSpPr>
          <a:spLocks/>
        </xdr:cNvSpPr>
      </xdr:nvSpPr>
      <xdr:spPr>
        <a:xfrm flipV="1">
          <a:off x="9782175" y="20574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9</xdr:row>
      <xdr:rowOff>0</xdr:rowOff>
    </xdr:from>
    <xdr:to>
      <xdr:col>21</xdr:col>
      <xdr:colOff>9525</xdr:colOff>
      <xdr:row>9</xdr:row>
      <xdr:rowOff>0</xdr:rowOff>
    </xdr:to>
    <xdr:sp>
      <xdr:nvSpPr>
        <xdr:cNvPr id="279" name="Line 279"/>
        <xdr:cNvSpPr>
          <a:spLocks/>
        </xdr:cNvSpPr>
      </xdr:nvSpPr>
      <xdr:spPr>
        <a:xfrm>
          <a:off x="11925300" y="20574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9</xdr:row>
      <xdr:rowOff>0</xdr:rowOff>
    </xdr:from>
    <xdr:to>
      <xdr:col>21</xdr:col>
      <xdr:colOff>9525</xdr:colOff>
      <xdr:row>9</xdr:row>
      <xdr:rowOff>0</xdr:rowOff>
    </xdr:to>
    <xdr:sp>
      <xdr:nvSpPr>
        <xdr:cNvPr id="280" name="Line 280"/>
        <xdr:cNvSpPr>
          <a:spLocks/>
        </xdr:cNvSpPr>
      </xdr:nvSpPr>
      <xdr:spPr>
        <a:xfrm>
          <a:off x="129921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22</xdr:col>
      <xdr:colOff>9525</xdr:colOff>
      <xdr:row>9</xdr:row>
      <xdr:rowOff>0</xdr:rowOff>
    </xdr:to>
    <xdr:sp>
      <xdr:nvSpPr>
        <xdr:cNvPr id="281" name="Line 281"/>
        <xdr:cNvSpPr>
          <a:spLocks/>
        </xdr:cNvSpPr>
      </xdr:nvSpPr>
      <xdr:spPr>
        <a:xfrm>
          <a:off x="12449175" y="20574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9</xdr:row>
      <xdr:rowOff>0</xdr:rowOff>
    </xdr:from>
    <xdr:to>
      <xdr:col>21</xdr:col>
      <xdr:colOff>66675</xdr:colOff>
      <xdr:row>9</xdr:row>
      <xdr:rowOff>0</xdr:rowOff>
    </xdr:to>
    <xdr:sp>
      <xdr:nvSpPr>
        <xdr:cNvPr id="282" name="Line 282"/>
        <xdr:cNvSpPr>
          <a:spLocks/>
        </xdr:cNvSpPr>
      </xdr:nvSpPr>
      <xdr:spPr>
        <a:xfrm>
          <a:off x="12487275" y="20574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9</xdr:row>
      <xdr:rowOff>0</xdr:rowOff>
    </xdr:from>
    <xdr:to>
      <xdr:col>21</xdr:col>
      <xdr:colOff>38100</xdr:colOff>
      <xdr:row>9</xdr:row>
      <xdr:rowOff>0</xdr:rowOff>
    </xdr:to>
    <xdr:sp>
      <xdr:nvSpPr>
        <xdr:cNvPr id="283" name="Line 283"/>
        <xdr:cNvSpPr>
          <a:spLocks/>
        </xdr:cNvSpPr>
      </xdr:nvSpPr>
      <xdr:spPr>
        <a:xfrm>
          <a:off x="12525375" y="20574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84" name="Line 284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85" name="Line 285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86" name="Line 286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87" name="Line 287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88" name="Line 288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89" name="Line 289"/>
        <xdr:cNvSpPr>
          <a:spLocks/>
        </xdr:cNvSpPr>
      </xdr:nvSpPr>
      <xdr:spPr>
        <a:xfrm flipV="1"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90" name="Line 290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91" name="Line 291"/>
        <xdr:cNvSpPr>
          <a:spLocks/>
        </xdr:cNvSpPr>
      </xdr:nvSpPr>
      <xdr:spPr>
        <a:xfrm flipV="1"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92" name="Line 292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93" name="Line 293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94" name="Line 294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95" name="Line 295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96" name="Line 296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97" name="Line 297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98" name="Line 298"/>
        <xdr:cNvSpPr>
          <a:spLocks/>
        </xdr:cNvSpPr>
      </xdr:nvSpPr>
      <xdr:spPr>
        <a:xfrm flipV="1"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99" name="Line 299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00" name="Line 300"/>
        <xdr:cNvSpPr>
          <a:spLocks/>
        </xdr:cNvSpPr>
      </xdr:nvSpPr>
      <xdr:spPr>
        <a:xfrm flipV="1"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01" name="Line 301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02" name="Line 302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03" name="Line 303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04" name="Line 304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05" name="Line 305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06" name="Line 306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07" name="Line 307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08" name="Line 308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09" name="Line 309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10" name="Line 310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11" name="Line 311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12" name="Line 312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13" name="Line 313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14" name="Line 314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15" name="Line 315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16" name="Line 316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17" name="Line 317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18" name="Line 318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19" name="Line 319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20" name="Line 320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21" name="Line 321"/>
        <xdr:cNvSpPr>
          <a:spLocks/>
        </xdr:cNvSpPr>
      </xdr:nvSpPr>
      <xdr:spPr>
        <a:xfrm flipV="1"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22" name="Line 322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23" name="Line 323"/>
        <xdr:cNvSpPr>
          <a:spLocks/>
        </xdr:cNvSpPr>
      </xdr:nvSpPr>
      <xdr:spPr>
        <a:xfrm flipV="1"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324" name="Line 324"/>
        <xdr:cNvSpPr>
          <a:spLocks/>
        </xdr:cNvSpPr>
      </xdr:nvSpPr>
      <xdr:spPr>
        <a:xfrm>
          <a:off x="7629525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325" name="Line 325"/>
        <xdr:cNvSpPr>
          <a:spLocks/>
        </xdr:cNvSpPr>
      </xdr:nvSpPr>
      <xdr:spPr>
        <a:xfrm>
          <a:off x="11925300" y="22860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326" name="Line 326"/>
        <xdr:cNvSpPr>
          <a:spLocks/>
        </xdr:cNvSpPr>
      </xdr:nvSpPr>
      <xdr:spPr>
        <a:xfrm>
          <a:off x="12992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22</xdr:col>
      <xdr:colOff>9525</xdr:colOff>
      <xdr:row>10</xdr:row>
      <xdr:rowOff>0</xdr:rowOff>
    </xdr:to>
    <xdr:sp>
      <xdr:nvSpPr>
        <xdr:cNvPr id="327" name="Line 327"/>
        <xdr:cNvSpPr>
          <a:spLocks/>
        </xdr:cNvSpPr>
      </xdr:nvSpPr>
      <xdr:spPr>
        <a:xfrm>
          <a:off x="12449175" y="22860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10</xdr:row>
      <xdr:rowOff>0</xdr:rowOff>
    </xdr:from>
    <xdr:to>
      <xdr:col>21</xdr:col>
      <xdr:colOff>66675</xdr:colOff>
      <xdr:row>10</xdr:row>
      <xdr:rowOff>0</xdr:rowOff>
    </xdr:to>
    <xdr:sp>
      <xdr:nvSpPr>
        <xdr:cNvPr id="328" name="Line 328"/>
        <xdr:cNvSpPr>
          <a:spLocks/>
        </xdr:cNvSpPr>
      </xdr:nvSpPr>
      <xdr:spPr>
        <a:xfrm>
          <a:off x="12487275" y="2286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10</xdr:row>
      <xdr:rowOff>0</xdr:rowOff>
    </xdr:from>
    <xdr:to>
      <xdr:col>21</xdr:col>
      <xdr:colOff>38100</xdr:colOff>
      <xdr:row>10</xdr:row>
      <xdr:rowOff>0</xdr:rowOff>
    </xdr:to>
    <xdr:sp>
      <xdr:nvSpPr>
        <xdr:cNvPr id="329" name="Line 329"/>
        <xdr:cNvSpPr>
          <a:spLocks/>
        </xdr:cNvSpPr>
      </xdr:nvSpPr>
      <xdr:spPr>
        <a:xfrm>
          <a:off x="12525375" y="2286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30" name="Line 330"/>
        <xdr:cNvSpPr>
          <a:spLocks/>
        </xdr:cNvSpPr>
      </xdr:nvSpPr>
      <xdr:spPr>
        <a:xfrm flipV="1">
          <a:off x="9782175" y="22860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331" name="Line 331"/>
        <xdr:cNvSpPr>
          <a:spLocks/>
        </xdr:cNvSpPr>
      </xdr:nvSpPr>
      <xdr:spPr>
        <a:xfrm>
          <a:off x="11925300" y="22860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332" name="Line 332"/>
        <xdr:cNvSpPr>
          <a:spLocks/>
        </xdr:cNvSpPr>
      </xdr:nvSpPr>
      <xdr:spPr>
        <a:xfrm>
          <a:off x="12992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22</xdr:col>
      <xdr:colOff>9525</xdr:colOff>
      <xdr:row>10</xdr:row>
      <xdr:rowOff>0</xdr:rowOff>
    </xdr:to>
    <xdr:sp>
      <xdr:nvSpPr>
        <xdr:cNvPr id="333" name="Line 333"/>
        <xdr:cNvSpPr>
          <a:spLocks/>
        </xdr:cNvSpPr>
      </xdr:nvSpPr>
      <xdr:spPr>
        <a:xfrm>
          <a:off x="12449175" y="22860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10</xdr:row>
      <xdr:rowOff>0</xdr:rowOff>
    </xdr:from>
    <xdr:to>
      <xdr:col>21</xdr:col>
      <xdr:colOff>66675</xdr:colOff>
      <xdr:row>10</xdr:row>
      <xdr:rowOff>0</xdr:rowOff>
    </xdr:to>
    <xdr:sp>
      <xdr:nvSpPr>
        <xdr:cNvPr id="334" name="Line 334"/>
        <xdr:cNvSpPr>
          <a:spLocks/>
        </xdr:cNvSpPr>
      </xdr:nvSpPr>
      <xdr:spPr>
        <a:xfrm>
          <a:off x="12487275" y="2286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10</xdr:row>
      <xdr:rowOff>0</xdr:rowOff>
    </xdr:from>
    <xdr:to>
      <xdr:col>21</xdr:col>
      <xdr:colOff>38100</xdr:colOff>
      <xdr:row>10</xdr:row>
      <xdr:rowOff>0</xdr:rowOff>
    </xdr:to>
    <xdr:sp>
      <xdr:nvSpPr>
        <xdr:cNvPr id="335" name="Line 335"/>
        <xdr:cNvSpPr>
          <a:spLocks/>
        </xdr:cNvSpPr>
      </xdr:nvSpPr>
      <xdr:spPr>
        <a:xfrm>
          <a:off x="12525375" y="2286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36" name="Line 336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37" name="Line 337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38" name="Line 338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39" name="Line 339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40" name="Line 340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41" name="Line 341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42" name="Line 342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43" name="Line 343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44" name="Line 344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45" name="Line 345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46" name="Line 346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47" name="Line 347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48" name="Line 348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49" name="Line 349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50" name="Line 350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51" name="Line 351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52" name="Line 352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53" name="Line 353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354" name="Line 354"/>
        <xdr:cNvSpPr>
          <a:spLocks/>
        </xdr:cNvSpPr>
      </xdr:nvSpPr>
      <xdr:spPr>
        <a:xfrm>
          <a:off x="11925300" y="22860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355" name="Line 355"/>
        <xdr:cNvSpPr>
          <a:spLocks/>
        </xdr:cNvSpPr>
      </xdr:nvSpPr>
      <xdr:spPr>
        <a:xfrm>
          <a:off x="12992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22</xdr:col>
      <xdr:colOff>9525</xdr:colOff>
      <xdr:row>10</xdr:row>
      <xdr:rowOff>0</xdr:rowOff>
    </xdr:to>
    <xdr:sp>
      <xdr:nvSpPr>
        <xdr:cNvPr id="356" name="Line 356"/>
        <xdr:cNvSpPr>
          <a:spLocks/>
        </xdr:cNvSpPr>
      </xdr:nvSpPr>
      <xdr:spPr>
        <a:xfrm>
          <a:off x="12449175" y="22860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10</xdr:row>
      <xdr:rowOff>0</xdr:rowOff>
    </xdr:from>
    <xdr:to>
      <xdr:col>21</xdr:col>
      <xdr:colOff>66675</xdr:colOff>
      <xdr:row>10</xdr:row>
      <xdr:rowOff>0</xdr:rowOff>
    </xdr:to>
    <xdr:sp>
      <xdr:nvSpPr>
        <xdr:cNvPr id="357" name="Line 357"/>
        <xdr:cNvSpPr>
          <a:spLocks/>
        </xdr:cNvSpPr>
      </xdr:nvSpPr>
      <xdr:spPr>
        <a:xfrm>
          <a:off x="12487275" y="2286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10</xdr:row>
      <xdr:rowOff>0</xdr:rowOff>
    </xdr:from>
    <xdr:to>
      <xdr:col>21</xdr:col>
      <xdr:colOff>38100</xdr:colOff>
      <xdr:row>10</xdr:row>
      <xdr:rowOff>0</xdr:rowOff>
    </xdr:to>
    <xdr:sp>
      <xdr:nvSpPr>
        <xdr:cNvPr id="358" name="Line 358"/>
        <xdr:cNvSpPr>
          <a:spLocks/>
        </xdr:cNvSpPr>
      </xdr:nvSpPr>
      <xdr:spPr>
        <a:xfrm>
          <a:off x="12525375" y="2286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359" name="Line 359"/>
        <xdr:cNvSpPr>
          <a:spLocks/>
        </xdr:cNvSpPr>
      </xdr:nvSpPr>
      <xdr:spPr>
        <a:xfrm flipV="1">
          <a:off x="9782175" y="22860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360" name="Line 360"/>
        <xdr:cNvSpPr>
          <a:spLocks/>
        </xdr:cNvSpPr>
      </xdr:nvSpPr>
      <xdr:spPr>
        <a:xfrm>
          <a:off x="11925300" y="22860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10</xdr:row>
      <xdr:rowOff>0</xdr:rowOff>
    </xdr:from>
    <xdr:to>
      <xdr:col>21</xdr:col>
      <xdr:colOff>9525</xdr:colOff>
      <xdr:row>10</xdr:row>
      <xdr:rowOff>0</xdr:rowOff>
    </xdr:to>
    <xdr:sp>
      <xdr:nvSpPr>
        <xdr:cNvPr id="361" name="Line 361"/>
        <xdr:cNvSpPr>
          <a:spLocks/>
        </xdr:cNvSpPr>
      </xdr:nvSpPr>
      <xdr:spPr>
        <a:xfrm>
          <a:off x="12992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22</xdr:col>
      <xdr:colOff>9525</xdr:colOff>
      <xdr:row>10</xdr:row>
      <xdr:rowOff>0</xdr:rowOff>
    </xdr:to>
    <xdr:sp>
      <xdr:nvSpPr>
        <xdr:cNvPr id="362" name="Line 362"/>
        <xdr:cNvSpPr>
          <a:spLocks/>
        </xdr:cNvSpPr>
      </xdr:nvSpPr>
      <xdr:spPr>
        <a:xfrm>
          <a:off x="12449175" y="22860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10</xdr:row>
      <xdr:rowOff>0</xdr:rowOff>
    </xdr:from>
    <xdr:to>
      <xdr:col>21</xdr:col>
      <xdr:colOff>66675</xdr:colOff>
      <xdr:row>10</xdr:row>
      <xdr:rowOff>0</xdr:rowOff>
    </xdr:to>
    <xdr:sp>
      <xdr:nvSpPr>
        <xdr:cNvPr id="363" name="Line 363"/>
        <xdr:cNvSpPr>
          <a:spLocks/>
        </xdr:cNvSpPr>
      </xdr:nvSpPr>
      <xdr:spPr>
        <a:xfrm>
          <a:off x="12487275" y="22860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10</xdr:row>
      <xdr:rowOff>0</xdr:rowOff>
    </xdr:from>
    <xdr:to>
      <xdr:col>21</xdr:col>
      <xdr:colOff>38100</xdr:colOff>
      <xdr:row>10</xdr:row>
      <xdr:rowOff>0</xdr:rowOff>
    </xdr:to>
    <xdr:sp>
      <xdr:nvSpPr>
        <xdr:cNvPr id="364" name="Line 364"/>
        <xdr:cNvSpPr>
          <a:spLocks/>
        </xdr:cNvSpPr>
      </xdr:nvSpPr>
      <xdr:spPr>
        <a:xfrm>
          <a:off x="12525375" y="22860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65" name="Line 365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66" name="Line 366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67" name="Line 367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68" name="Line 368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69" name="Line 369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70" name="Line 370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71" name="Line 371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72" name="Line 372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73" name="Line 373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74" name="Line 374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75" name="Line 375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76" name="Line 376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77" name="Line 377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78" name="Line 378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79" name="Line 379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80" name="Line 380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81" name="Line 381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82" name="Line 382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83" name="Line 383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84" name="Line 384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85" name="Line 385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86" name="Line 386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87" name="Line 387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88" name="Line 388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89" name="Line 389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90" name="Line 390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91" name="Line 391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92" name="Line 392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93" name="Line 393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94" name="Line 394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95" name="Line 395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96" name="Line 396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97" name="Line 397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98" name="Line 398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99" name="Line 399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00" name="Line 400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01" name="Line 401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02" name="Line 402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03" name="Line 403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04" name="Line 404"/>
        <xdr:cNvSpPr>
          <a:spLocks/>
        </xdr:cNvSpPr>
      </xdr:nvSpPr>
      <xdr:spPr>
        <a:xfrm flipV="1"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05" name="Line 405"/>
        <xdr:cNvSpPr>
          <a:spLocks/>
        </xdr:cNvSpPr>
      </xdr:nvSpPr>
      <xdr:spPr>
        <a:xfrm>
          <a:off x="76295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123825</xdr:rowOff>
    </xdr:from>
    <xdr:to>
      <xdr:col>8</xdr:col>
      <xdr:colOff>0</xdr:colOff>
      <xdr:row>18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582930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9" name="Line 19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2" name="Line 2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3" name="Line 2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7" name="Line 27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8" name="Line 28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0" name="Line 3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2" name="Line 3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4" name="Line 3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123825</xdr:rowOff>
    </xdr:from>
    <xdr:to>
      <xdr:col>8</xdr:col>
      <xdr:colOff>0</xdr:colOff>
      <xdr:row>18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582930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8" name="Line 3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9" name="Line 3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0" name="Line 4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1" name="Line 4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4" name="Line 4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5" name="Line 4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6" name="Line 4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" name="Line 4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8" name="Line 4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9" name="Line 4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0" name="Line 5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1" name="Line 5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2" name="Line 5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3" name="Line 5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4" name="Line 5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5" name="Line 5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56" name="Line 56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57" name="Line 57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58" name="Line 58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59" name="Line 59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0" name="Line 6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1" name="Line 6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2" name="Line 6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3" name="Line 6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4" name="Line 6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5" name="Line 65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6" name="Line 66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7" name="Line 67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8" name="Line 68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9" name="Line 69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0" name="Line 7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1" name="Line 7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2" name="Line 7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3" name="Line 7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4" name="Line 7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123825</xdr:rowOff>
    </xdr:from>
    <xdr:to>
      <xdr:col>8</xdr:col>
      <xdr:colOff>0</xdr:colOff>
      <xdr:row>18</xdr:row>
      <xdr:rowOff>123825</xdr:rowOff>
    </xdr:to>
    <xdr:sp>
      <xdr:nvSpPr>
        <xdr:cNvPr id="75" name="Line 75"/>
        <xdr:cNvSpPr>
          <a:spLocks/>
        </xdr:cNvSpPr>
      </xdr:nvSpPr>
      <xdr:spPr>
        <a:xfrm>
          <a:off x="582930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76" name="Line 76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77" name="Line 7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78" name="Line 7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79" name="Line 7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0" name="Line 8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1" name="Line 8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2" name="Line 8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3" name="Line 8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4" name="Line 8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5" name="Line 8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6" name="Line 8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7" name="Line 8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8" name="Line 8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9" name="Line 8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0" name="Line 9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1" name="Line 9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2" name="Line 9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3" name="Line 9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4" name="Line 9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95" name="Line 95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6" name="Line 9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7" name="Line 9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8" name="Line 9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9" name="Line 9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0" name="Line 10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1" name="Line 10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2" name="Line 10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3" name="Line 10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4" name="Line 10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5" name="Line 10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6" name="Line 10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7" name="Line 10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8" name="Line 10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9" name="Line 10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10" name="Line 11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11" name="Line 11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12" name="Line 11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13" name="Line 11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123825</xdr:rowOff>
    </xdr:from>
    <xdr:to>
      <xdr:col>8</xdr:col>
      <xdr:colOff>0</xdr:colOff>
      <xdr:row>18</xdr:row>
      <xdr:rowOff>123825</xdr:rowOff>
    </xdr:to>
    <xdr:sp>
      <xdr:nvSpPr>
        <xdr:cNvPr id="114" name="Line 114"/>
        <xdr:cNvSpPr>
          <a:spLocks/>
        </xdr:cNvSpPr>
      </xdr:nvSpPr>
      <xdr:spPr>
        <a:xfrm>
          <a:off x="582930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5" name="Line 115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6" name="Line 116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7" name="Line 117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8" name="Line 118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9" name="Line 119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0" name="Line 120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1" name="Line 121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2" name="Line 122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3" name="Line 123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4" name="Line 124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6" name="Line 126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7" name="Line 127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8" name="Line 128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9" name="Line 129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0" name="Line 130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1" name="Line 131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2" name="Line 132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123825</xdr:rowOff>
    </xdr:from>
    <xdr:to>
      <xdr:col>8</xdr:col>
      <xdr:colOff>0</xdr:colOff>
      <xdr:row>24</xdr:row>
      <xdr:rowOff>123825</xdr:rowOff>
    </xdr:to>
    <xdr:sp>
      <xdr:nvSpPr>
        <xdr:cNvPr id="133" name="Line 133"/>
        <xdr:cNvSpPr>
          <a:spLocks/>
        </xdr:cNvSpPr>
      </xdr:nvSpPr>
      <xdr:spPr>
        <a:xfrm>
          <a:off x="58293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123825</xdr:rowOff>
    </xdr:from>
    <xdr:to>
      <xdr:col>8</xdr:col>
      <xdr:colOff>0</xdr:colOff>
      <xdr:row>27</xdr:row>
      <xdr:rowOff>123825</xdr:rowOff>
    </xdr:to>
    <xdr:sp>
      <xdr:nvSpPr>
        <xdr:cNvPr id="134" name="Line 134"/>
        <xdr:cNvSpPr>
          <a:spLocks/>
        </xdr:cNvSpPr>
      </xdr:nvSpPr>
      <xdr:spPr>
        <a:xfrm>
          <a:off x="58293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6" name="Line 13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7" name="Line 13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9" name="Line 13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1" name="Line 14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2" name="Line 14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3" name="Line 14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4" name="Line 14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5" name="Line 14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6" name="Line 14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7" name="Line 14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8" name="Line 14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152" name="Line 152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3" name="Line 15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4" name="Line 15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5" name="Line 15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6" name="Line 15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7" name="Line 15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8" name="Line 15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9" name="Line 15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0" name="Line 16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1" name="Line 16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2" name="Line 16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4" name="Line 16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7" name="Line 16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8" name="Line 16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9" name="Line 16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0" name="Line 17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1" name="Line 17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2" name="Line 17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3" name="Line 17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4" name="Line 17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5" name="Line 17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6" name="Line 17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7" name="Line 17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8" name="Line 17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9" name="Line 17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0" name="Line 18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1" name="Line 18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2" name="Line 18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3" name="Line 18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4" name="Line 18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5" name="Line 18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6" name="Line 18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7" name="Line 18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8" name="Line 18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9" name="Line 18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90" name="Line 19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191" name="Line 191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92" name="Line 19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93" name="Line 19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94" name="Line 19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95" name="Line 19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1" name="Line 20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2" name="Line 20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3" name="Line 20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4" name="Line 20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5" name="Line 20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6" name="Line 20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7" name="Line 20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10" name="Line 21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123825</xdr:rowOff>
    </xdr:from>
    <xdr:to>
      <xdr:col>8</xdr:col>
      <xdr:colOff>0</xdr:colOff>
      <xdr:row>18</xdr:row>
      <xdr:rowOff>123825</xdr:rowOff>
    </xdr:to>
    <xdr:sp>
      <xdr:nvSpPr>
        <xdr:cNvPr id="211" name="Line 211"/>
        <xdr:cNvSpPr>
          <a:spLocks/>
        </xdr:cNvSpPr>
      </xdr:nvSpPr>
      <xdr:spPr>
        <a:xfrm>
          <a:off x="582930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3" name="Line 213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4" name="Line 214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5" name="Line 215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6" name="Line 216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7" name="Line 217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8" name="Line 218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9" name="Line 219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0" name="Line 220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1" name="Line 221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2" name="Line 222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3" name="Line 223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4" name="Line 224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5" name="Line 225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6" name="Line 226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123825</xdr:rowOff>
    </xdr:from>
    <xdr:to>
      <xdr:col>8</xdr:col>
      <xdr:colOff>0</xdr:colOff>
      <xdr:row>21</xdr:row>
      <xdr:rowOff>123825</xdr:rowOff>
    </xdr:to>
    <xdr:sp>
      <xdr:nvSpPr>
        <xdr:cNvPr id="228" name="Line 228"/>
        <xdr:cNvSpPr>
          <a:spLocks/>
        </xdr:cNvSpPr>
      </xdr:nvSpPr>
      <xdr:spPr>
        <a:xfrm>
          <a:off x="58293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1" name="Line 23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2" name="Line 23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5" name="Line 23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6" name="Line 23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1" name="Line 24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3" name="Line 24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5" name="Line 24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6" name="Line 24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8" name="Line 24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9" name="Line 24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0" name="Line 25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1" name="Line 25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2" name="Line 25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3" name="Line 25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4" name="Line 25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5" name="Line 25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6" name="Line 25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7" name="Line 25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8" name="Line 25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9" name="Line 25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0" name="Line 26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1" name="Line 26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2" name="Line 26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5" name="Line 26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6" name="Line 26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123825</xdr:rowOff>
    </xdr:from>
    <xdr:to>
      <xdr:col>8</xdr:col>
      <xdr:colOff>0</xdr:colOff>
      <xdr:row>21</xdr:row>
      <xdr:rowOff>123825</xdr:rowOff>
    </xdr:to>
    <xdr:sp>
      <xdr:nvSpPr>
        <xdr:cNvPr id="267" name="Line 267"/>
        <xdr:cNvSpPr>
          <a:spLocks/>
        </xdr:cNvSpPr>
      </xdr:nvSpPr>
      <xdr:spPr>
        <a:xfrm>
          <a:off x="58293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2" name="Line 272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4" name="Line 274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5" name="Line 275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6" name="Line 276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7" name="Line 277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8" name="Line 278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9" name="Line 279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80" name="Line 280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81" name="Line 281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82" name="Line 282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83" name="Line 283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84" name="Line 284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85" name="Line 285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6" name="Line 286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123825</xdr:rowOff>
    </xdr:from>
    <xdr:to>
      <xdr:col>8</xdr:col>
      <xdr:colOff>0</xdr:colOff>
      <xdr:row>24</xdr:row>
      <xdr:rowOff>123825</xdr:rowOff>
    </xdr:to>
    <xdr:sp>
      <xdr:nvSpPr>
        <xdr:cNvPr id="287" name="Line 287"/>
        <xdr:cNvSpPr>
          <a:spLocks/>
        </xdr:cNvSpPr>
      </xdr:nvSpPr>
      <xdr:spPr>
        <a:xfrm>
          <a:off x="58293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8" name="Line 288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9" name="Line 289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0" name="Line 290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1" name="Line 291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2" name="Line 292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3" name="Line 293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4" name="Line 294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5" name="Line 295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6" name="Line 296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7" name="Line 297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8" name="Line 298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9" name="Line 299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0" name="Line 300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1" name="Line 301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2" name="Line 302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3" name="Line 303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4" name="Line 304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5" name="Line 305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6" name="Line 306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123825</xdr:rowOff>
    </xdr:from>
    <xdr:to>
      <xdr:col>8</xdr:col>
      <xdr:colOff>0</xdr:colOff>
      <xdr:row>30</xdr:row>
      <xdr:rowOff>123825</xdr:rowOff>
    </xdr:to>
    <xdr:sp>
      <xdr:nvSpPr>
        <xdr:cNvPr id="307" name="Line 307"/>
        <xdr:cNvSpPr>
          <a:spLocks/>
        </xdr:cNvSpPr>
      </xdr:nvSpPr>
      <xdr:spPr>
        <a:xfrm>
          <a:off x="5829300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08" name="Line 308"/>
        <xdr:cNvSpPr>
          <a:spLocks/>
        </xdr:cNvSpPr>
      </xdr:nvSpPr>
      <xdr:spPr>
        <a:xfrm>
          <a:off x="5829300" y="758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309" name="Line 309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0" name="Line 31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1" name="Line 31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2" name="Line 31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3" name="Line 31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4" name="Line 31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5" name="Line 31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6" name="Line 31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7" name="Line 31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8" name="Line 31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9" name="Line 31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0" name="Line 32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1" name="Line 32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2" name="Line 32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3" name="Line 32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4" name="Line 32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5" name="Line 32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6" name="Line 32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7" name="Line 32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328" name="Line 328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9" name="Line 32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0" name="Line 33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1" name="Line 33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2" name="Line 33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3" name="Line 33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4" name="Line 33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5" name="Line 33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6" name="Line 33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7" name="Line 33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8" name="Line 33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9" name="Line 33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40" name="Line 34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41" name="Line 34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42" name="Line 34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43" name="Line 34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44" name="Line 34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45" name="Line 34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46" name="Line 34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123825</xdr:rowOff>
    </xdr:from>
    <xdr:to>
      <xdr:col>8</xdr:col>
      <xdr:colOff>0</xdr:colOff>
      <xdr:row>36</xdr:row>
      <xdr:rowOff>123825</xdr:rowOff>
    </xdr:to>
    <xdr:sp>
      <xdr:nvSpPr>
        <xdr:cNvPr id="347" name="Line 347"/>
        <xdr:cNvSpPr>
          <a:spLocks/>
        </xdr:cNvSpPr>
      </xdr:nvSpPr>
      <xdr:spPr>
        <a:xfrm>
          <a:off x="5829300" y="903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48" name="Line 348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49" name="Line 349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0" name="Line 35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1" name="Line 35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2" name="Line 35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3" name="Line 35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4" name="Line 35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5" name="Line 355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6" name="Line 356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7" name="Line 357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8" name="Line 358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9" name="Line 359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0" name="Line 36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1" name="Line 36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2" name="Line 36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3" name="Line 36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4" name="Line 36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5" name="Line 365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6" name="Line 366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7" name="Line 367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8" name="Line 368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9" name="Line 369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0" name="Line 37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1" name="Line 37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2" name="Line 37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3" name="Line 37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4" name="Line 37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5" name="Line 375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6" name="Line 376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7" name="Line 377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8" name="Line 378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9" name="Line 379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80" name="Line 38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81" name="Line 38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82" name="Line 38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83" name="Line 38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84" name="Line 38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85" name="Line 385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86" name="Line 386"/>
        <xdr:cNvSpPr>
          <a:spLocks/>
        </xdr:cNvSpPr>
      </xdr:nvSpPr>
      <xdr:spPr>
        <a:xfrm>
          <a:off x="58293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87" name="Line 38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88" name="Line 38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89" name="Line 38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0" name="Line 39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1" name="Line 39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2" name="Line 39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3" name="Line 39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4" name="Line 39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5" name="Line 39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6" name="Line 39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7" name="Line 39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8" name="Line 39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9" name="Line 39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0" name="Line 40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1" name="Line 40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2" name="Line 40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3" name="Line 40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4" name="Line 40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7" name="Line 40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8" name="Line 40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9" name="Line 40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0" name="Line 41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1" name="Line 41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2" name="Line 41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3" name="Line 41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4" name="Line 41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5" name="Line 41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6" name="Line 41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7" name="Line 41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8" name="Line 41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9" name="Line 41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0" name="Line 42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1" name="Line 42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2" name="Line 42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3" name="Line 42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4" name="Line 42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5" name="Line 42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6" name="Line 42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7" name="Line 42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8" name="Line 42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9" name="Line 42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0" name="Line 43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1" name="Line 43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2" name="Line 43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3" name="Line 43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4" name="Line 43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5" name="Line 43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6" name="Line 43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7" name="Line 43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8" name="Line 43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9" name="Line 43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0" name="Line 44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1" name="Line 44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2" name="Line 44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3" name="Line 44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4" name="Line 44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5" name="Line 44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6" name="Line 44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7" name="Line 44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8" name="Line 44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9" name="Line 44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0" name="Line 45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1" name="Line 45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2" name="Line 45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3" name="Line 45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4" name="Line 45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5" name="Line 45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6" name="Line 45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7" name="Line 45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8" name="Line 45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9" name="Line 45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60" name="Line 46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61" name="Line 46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62" name="Line 46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463" name="Line 463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64" name="Line 46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65" name="Line 46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66" name="Line 46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67" name="Line 46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68" name="Line 46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69" name="Line 46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0" name="Line 47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1" name="Line 47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2" name="Line 47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3" name="Line 47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4" name="Line 47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5" name="Line 47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6" name="Line 47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7" name="Line 47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8" name="Line 47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9" name="Line 47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80" name="Line 48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81" name="Line 48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82" name="Line 48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123825</xdr:rowOff>
    </xdr:from>
    <xdr:to>
      <xdr:col>8</xdr:col>
      <xdr:colOff>0</xdr:colOff>
      <xdr:row>21</xdr:row>
      <xdr:rowOff>123825</xdr:rowOff>
    </xdr:to>
    <xdr:sp>
      <xdr:nvSpPr>
        <xdr:cNvPr id="483" name="Line 483"/>
        <xdr:cNvSpPr>
          <a:spLocks/>
        </xdr:cNvSpPr>
      </xdr:nvSpPr>
      <xdr:spPr>
        <a:xfrm>
          <a:off x="58293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84" name="Line 484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85" name="Line 48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86" name="Line 48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87" name="Line 48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88" name="Line 48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89" name="Line 48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0" name="Line 49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1" name="Line 49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2" name="Line 49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3" name="Line 49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4" name="Line 49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5" name="Line 49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6" name="Line 49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7" name="Line 49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8" name="Line 49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9" name="Line 49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0" name="Line 50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1" name="Line 50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2" name="Line 50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3" name="Line 50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4" name="Line 50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5" name="Line 50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6" name="Line 50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7" name="Line 50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8" name="Line 50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9" name="Line 50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0" name="Line 51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1" name="Line 51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2" name="Line 51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3" name="Line 51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4" name="Line 51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5" name="Line 51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6" name="Line 51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7" name="Line 51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8" name="Line 51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9" name="Line 51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0" name="Line 52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1" name="Line 52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2" name="Line 52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123825</xdr:rowOff>
    </xdr:from>
    <xdr:to>
      <xdr:col>8</xdr:col>
      <xdr:colOff>0</xdr:colOff>
      <xdr:row>27</xdr:row>
      <xdr:rowOff>123825</xdr:rowOff>
    </xdr:to>
    <xdr:sp>
      <xdr:nvSpPr>
        <xdr:cNvPr id="523" name="Line 523"/>
        <xdr:cNvSpPr>
          <a:spLocks/>
        </xdr:cNvSpPr>
      </xdr:nvSpPr>
      <xdr:spPr>
        <a:xfrm>
          <a:off x="58293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4" name="Line 52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5" name="Line 52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6" name="Line 52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7" name="Line 52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8" name="Line 52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9" name="Line 52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0" name="Line 53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1" name="Line 53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2" name="Line 53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3" name="Line 53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4" name="Line 53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5" name="Line 53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6" name="Line 53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7" name="Line 53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8" name="Line 53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9" name="Line 53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0" name="Line 54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1" name="Line 54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2" name="Line 54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3" name="Line 54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4" name="Line 54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5" name="Line 54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6" name="Line 54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7" name="Line 54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8" name="Line 54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9" name="Line 54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0" name="Line 55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1" name="Line 55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2" name="Line 55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3" name="Line 55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4" name="Line 55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5" name="Line 55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6" name="Line 55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0" name="Line 56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123825</xdr:rowOff>
    </xdr:from>
    <xdr:to>
      <xdr:col>8</xdr:col>
      <xdr:colOff>0</xdr:colOff>
      <xdr:row>30</xdr:row>
      <xdr:rowOff>123825</xdr:rowOff>
    </xdr:to>
    <xdr:sp>
      <xdr:nvSpPr>
        <xdr:cNvPr id="562" name="Line 562"/>
        <xdr:cNvSpPr>
          <a:spLocks/>
        </xdr:cNvSpPr>
      </xdr:nvSpPr>
      <xdr:spPr>
        <a:xfrm>
          <a:off x="5829300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6" name="Line 56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3" name="Line 57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4" name="Line 57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6" name="Line 57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0" name="Line 58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1" name="Line 58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2" name="Line 58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3" name="Line 58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4" name="Line 58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5" name="Line 58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6" name="Line 58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7" name="Line 58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8" name="Line 58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20</xdr:row>
      <xdr:rowOff>123825</xdr:rowOff>
    </xdr:from>
    <xdr:to>
      <xdr:col>10</xdr:col>
      <xdr:colOff>0</xdr:colOff>
      <xdr:row>20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7038975" y="469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7" name="Line 7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8" name="Line 8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9" name="Line 9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0" name="Line 10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1" name="Line 11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2" name="Line 12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4" name="Line 14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8" name="Line 18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20" name="Line 20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21" name="Line 21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22" name="Line 22"/>
        <xdr:cNvSpPr>
          <a:spLocks/>
        </xdr:cNvSpPr>
      </xdr:nvSpPr>
      <xdr:spPr>
        <a:xfrm>
          <a:off x="703897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10</xdr:col>
      <xdr:colOff>0</xdr:colOff>
      <xdr:row>24</xdr:row>
      <xdr:rowOff>0</xdr:rowOff>
    </xdr:to>
    <xdr:sp>
      <xdr:nvSpPr>
        <xdr:cNvPr id="23" name="Line 23"/>
        <xdr:cNvSpPr>
          <a:spLocks/>
        </xdr:cNvSpPr>
      </xdr:nvSpPr>
      <xdr:spPr>
        <a:xfrm>
          <a:off x="7038975" y="5486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8" name="Line 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9" name="Line 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4" name="Line 1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5" name="Line 1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6" name="Line 16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123825</xdr:rowOff>
    </xdr:from>
    <xdr:to>
      <xdr:col>8</xdr:col>
      <xdr:colOff>0</xdr:colOff>
      <xdr:row>14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58293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9" name="Line 1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0" name="Line 2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1" name="Line 2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2" name="Line 2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3" name="Line 2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4" name="Line 2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5" name="Line 2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6" name="Line 26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7" name="Line 27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8" name="Line 2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9" name="Line 2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0" name="Line 3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1" name="Line 3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2" name="Line 3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3" name="Line 3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4" name="Line 3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5" name="Line 3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123825</xdr:rowOff>
    </xdr:from>
    <xdr:to>
      <xdr:col>8</xdr:col>
      <xdr:colOff>0</xdr:colOff>
      <xdr:row>14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58293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123825</xdr:rowOff>
    </xdr:from>
    <xdr:to>
      <xdr:col>8</xdr:col>
      <xdr:colOff>0</xdr:colOff>
      <xdr:row>11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58293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8" name="Line 38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9" name="Line 39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0" name="Line 40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2" name="Line 42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3" name="Line 43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4" name="Line 44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5" name="Line 45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6" name="Line 46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7" name="Line 47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8" name="Line 48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9" name="Line 49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50" name="Line 50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51" name="Line 51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52" name="Line 52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53" name="Line 53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54" name="Line 54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55" name="Line 55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123825</xdr:rowOff>
    </xdr:from>
    <xdr:to>
      <xdr:col>8</xdr:col>
      <xdr:colOff>0</xdr:colOff>
      <xdr:row>11</xdr:row>
      <xdr:rowOff>123825</xdr:rowOff>
    </xdr:to>
    <xdr:sp>
      <xdr:nvSpPr>
        <xdr:cNvPr id="56" name="Line 56"/>
        <xdr:cNvSpPr>
          <a:spLocks/>
        </xdr:cNvSpPr>
      </xdr:nvSpPr>
      <xdr:spPr>
        <a:xfrm>
          <a:off x="58293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123825</xdr:rowOff>
    </xdr:from>
    <xdr:to>
      <xdr:col>8</xdr:col>
      <xdr:colOff>0</xdr:colOff>
      <xdr:row>11</xdr:row>
      <xdr:rowOff>123825</xdr:rowOff>
    </xdr:to>
    <xdr:sp>
      <xdr:nvSpPr>
        <xdr:cNvPr id="57" name="Line 57"/>
        <xdr:cNvSpPr>
          <a:spLocks/>
        </xdr:cNvSpPr>
      </xdr:nvSpPr>
      <xdr:spPr>
        <a:xfrm>
          <a:off x="58293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58" name="Line 5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59" name="Line 5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60" name="Line 6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61" name="Line 6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62" name="Line 6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63" name="Line 6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64" name="Line 6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65" name="Line 6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66" name="Line 66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67" name="Line 67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68" name="Line 6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69" name="Line 6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70" name="Line 7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71" name="Line 7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72" name="Line 7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73" name="Line 7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74" name="Line 7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123825</xdr:rowOff>
    </xdr:from>
    <xdr:to>
      <xdr:col>8</xdr:col>
      <xdr:colOff>0</xdr:colOff>
      <xdr:row>14</xdr:row>
      <xdr:rowOff>123825</xdr:rowOff>
    </xdr:to>
    <xdr:sp>
      <xdr:nvSpPr>
        <xdr:cNvPr id="75" name="Line 75"/>
        <xdr:cNvSpPr>
          <a:spLocks/>
        </xdr:cNvSpPr>
      </xdr:nvSpPr>
      <xdr:spPr>
        <a:xfrm>
          <a:off x="58293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123825</xdr:rowOff>
    </xdr:from>
    <xdr:to>
      <xdr:col>8</xdr:col>
      <xdr:colOff>0</xdr:colOff>
      <xdr:row>11</xdr:row>
      <xdr:rowOff>123825</xdr:rowOff>
    </xdr:to>
    <xdr:sp>
      <xdr:nvSpPr>
        <xdr:cNvPr id="76" name="Line 76"/>
        <xdr:cNvSpPr>
          <a:spLocks/>
        </xdr:cNvSpPr>
      </xdr:nvSpPr>
      <xdr:spPr>
        <a:xfrm>
          <a:off x="58293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77" name="Line 77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78" name="Line 78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79" name="Line 79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80" name="Line 80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81" name="Line 81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82" name="Line 82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83" name="Line 83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84" name="Line 84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85" name="Line 85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86" name="Line 86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87" name="Line 87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88" name="Line 88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89" name="Line 89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90" name="Line 90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91" name="Line 91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92" name="Line 92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93" name="Line 93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94" name="Line 94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123825</xdr:rowOff>
    </xdr:from>
    <xdr:to>
      <xdr:col>8</xdr:col>
      <xdr:colOff>0</xdr:colOff>
      <xdr:row>11</xdr:row>
      <xdr:rowOff>123825</xdr:rowOff>
    </xdr:to>
    <xdr:sp>
      <xdr:nvSpPr>
        <xdr:cNvPr id="95" name="Line 95"/>
        <xdr:cNvSpPr>
          <a:spLocks/>
        </xdr:cNvSpPr>
      </xdr:nvSpPr>
      <xdr:spPr>
        <a:xfrm>
          <a:off x="58293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96" name="Line 96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97" name="Line 97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98" name="Line 98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99" name="Line 99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00" name="Line 100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01" name="Line 101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02" name="Line 102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03" name="Line 103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04" name="Line 104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05" name="Line 105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06" name="Line 106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07" name="Line 107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08" name="Line 108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09" name="Line 109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10" name="Line 110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11" name="Line 111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12" name="Line 112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13" name="Line 113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123825</xdr:rowOff>
    </xdr:from>
    <xdr:to>
      <xdr:col>8</xdr:col>
      <xdr:colOff>0</xdr:colOff>
      <xdr:row>14</xdr:row>
      <xdr:rowOff>123825</xdr:rowOff>
    </xdr:to>
    <xdr:sp>
      <xdr:nvSpPr>
        <xdr:cNvPr id="114" name="Line 114"/>
        <xdr:cNvSpPr>
          <a:spLocks/>
        </xdr:cNvSpPr>
      </xdr:nvSpPr>
      <xdr:spPr>
        <a:xfrm>
          <a:off x="58293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15" name="Line 115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16" name="Line 116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17" name="Line 117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18" name="Line 118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19" name="Line 119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20" name="Line 120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21" name="Line 121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22" name="Line 122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23" name="Line 123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24" name="Line 124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26" name="Line 126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27" name="Line 127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28" name="Line 128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29" name="Line 129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30" name="Line 130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31" name="Line 131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132" name="Line 132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123825</xdr:rowOff>
    </xdr:from>
    <xdr:to>
      <xdr:col>8</xdr:col>
      <xdr:colOff>0</xdr:colOff>
      <xdr:row>20</xdr:row>
      <xdr:rowOff>123825</xdr:rowOff>
    </xdr:to>
    <xdr:sp>
      <xdr:nvSpPr>
        <xdr:cNvPr id="133" name="Line 133"/>
        <xdr:cNvSpPr>
          <a:spLocks/>
        </xdr:cNvSpPr>
      </xdr:nvSpPr>
      <xdr:spPr>
        <a:xfrm>
          <a:off x="582930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123825</xdr:rowOff>
    </xdr:from>
    <xdr:to>
      <xdr:col>8</xdr:col>
      <xdr:colOff>0</xdr:colOff>
      <xdr:row>23</xdr:row>
      <xdr:rowOff>123825</xdr:rowOff>
    </xdr:to>
    <xdr:sp>
      <xdr:nvSpPr>
        <xdr:cNvPr id="134" name="Line 134"/>
        <xdr:cNvSpPr>
          <a:spLocks/>
        </xdr:cNvSpPr>
      </xdr:nvSpPr>
      <xdr:spPr>
        <a:xfrm>
          <a:off x="58293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5" name="Line 13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6" name="Line 13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7" name="Line 13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8" name="Line 13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39" name="Line 13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0" name="Line 14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1" name="Line 14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2" name="Line 14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3" name="Line 14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4" name="Line 14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5" name="Line 14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6" name="Line 14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7" name="Line 14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8" name="Line 14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9" name="Line 14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0" name="Line 15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1" name="Line 15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123825</xdr:rowOff>
    </xdr:from>
    <xdr:to>
      <xdr:col>8</xdr:col>
      <xdr:colOff>0</xdr:colOff>
      <xdr:row>11</xdr:row>
      <xdr:rowOff>123825</xdr:rowOff>
    </xdr:to>
    <xdr:sp>
      <xdr:nvSpPr>
        <xdr:cNvPr id="152" name="Line 152"/>
        <xdr:cNvSpPr>
          <a:spLocks/>
        </xdr:cNvSpPr>
      </xdr:nvSpPr>
      <xdr:spPr>
        <a:xfrm>
          <a:off x="58293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3" name="Line 15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4" name="Line 15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5" name="Line 15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6" name="Line 15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7" name="Line 15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8" name="Line 15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9" name="Line 15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60" name="Line 16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61" name="Line 16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62" name="Line 16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63" name="Line 16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64" name="Line 16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65" name="Line 16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66" name="Line 16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67" name="Line 16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68" name="Line 16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69" name="Line 16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70" name="Line 17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71" name="Line 17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72" name="Line 17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73" name="Line 17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74" name="Line 17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75" name="Line 17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76" name="Line 17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77" name="Line 17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78" name="Line 17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79" name="Line 17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80" name="Line 18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81" name="Line 18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82" name="Line 18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83" name="Line 18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84" name="Line 18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85" name="Line 18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86" name="Line 18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87" name="Line 18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88" name="Line 18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89" name="Line 18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90" name="Line 19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123825</xdr:rowOff>
    </xdr:from>
    <xdr:to>
      <xdr:col>8</xdr:col>
      <xdr:colOff>0</xdr:colOff>
      <xdr:row>11</xdr:row>
      <xdr:rowOff>123825</xdr:rowOff>
    </xdr:to>
    <xdr:sp>
      <xdr:nvSpPr>
        <xdr:cNvPr id="191" name="Line 191"/>
        <xdr:cNvSpPr>
          <a:spLocks/>
        </xdr:cNvSpPr>
      </xdr:nvSpPr>
      <xdr:spPr>
        <a:xfrm>
          <a:off x="58293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92" name="Line 192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93" name="Line 193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94" name="Line 194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95" name="Line 195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96" name="Line 196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97" name="Line 197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98" name="Line 198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99" name="Line 199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00" name="Line 200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01" name="Line 201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02" name="Line 202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03" name="Line 203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04" name="Line 204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05" name="Line 205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06" name="Line 206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07" name="Line 207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08" name="Line 208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09" name="Line 209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10" name="Line 21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123825</xdr:rowOff>
    </xdr:from>
    <xdr:to>
      <xdr:col>8</xdr:col>
      <xdr:colOff>0</xdr:colOff>
      <xdr:row>14</xdr:row>
      <xdr:rowOff>123825</xdr:rowOff>
    </xdr:to>
    <xdr:sp>
      <xdr:nvSpPr>
        <xdr:cNvPr id="211" name="Line 211"/>
        <xdr:cNvSpPr>
          <a:spLocks/>
        </xdr:cNvSpPr>
      </xdr:nvSpPr>
      <xdr:spPr>
        <a:xfrm>
          <a:off x="58293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13" name="Line 213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14" name="Line 214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15" name="Line 215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16" name="Line 216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17" name="Line 217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18" name="Line 218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19" name="Line 219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20" name="Line 220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21" name="Line 221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22" name="Line 222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23" name="Line 223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24" name="Line 224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25" name="Line 225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26" name="Line 226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293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123825</xdr:rowOff>
    </xdr:from>
    <xdr:to>
      <xdr:col>8</xdr:col>
      <xdr:colOff>0</xdr:colOff>
      <xdr:row>17</xdr:row>
      <xdr:rowOff>123825</xdr:rowOff>
    </xdr:to>
    <xdr:sp>
      <xdr:nvSpPr>
        <xdr:cNvPr id="228" name="Line 228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29" name="Line 22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30" name="Line 23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31" name="Line 23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32" name="Line 23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33" name="Line 23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34" name="Line 23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35" name="Line 23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36" name="Line 23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37" name="Line 23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38" name="Line 23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39" name="Line 23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40" name="Line 24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41" name="Line 24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42" name="Line 24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43" name="Line 24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44" name="Line 24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45" name="Line 24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46" name="Line 24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47" name="Line 24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48" name="Line 24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49" name="Line 24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50" name="Line 25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51" name="Line 25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52" name="Line 25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53" name="Line 25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54" name="Line 25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55" name="Line 25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56" name="Line 25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57" name="Line 25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58" name="Line 25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59" name="Line 25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60" name="Line 26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61" name="Line 26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62" name="Line 26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63" name="Line 26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64" name="Line 26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65" name="Line 26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266" name="Line 26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123825</xdr:rowOff>
    </xdr:from>
    <xdr:to>
      <xdr:col>8</xdr:col>
      <xdr:colOff>0</xdr:colOff>
      <xdr:row>17</xdr:row>
      <xdr:rowOff>123825</xdr:rowOff>
    </xdr:to>
    <xdr:sp>
      <xdr:nvSpPr>
        <xdr:cNvPr id="267" name="Line 267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68" name="Line 268"/>
        <xdr:cNvSpPr>
          <a:spLocks/>
        </xdr:cNvSpPr>
      </xdr:nvSpPr>
      <xdr:spPr>
        <a:xfrm>
          <a:off x="58293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69" name="Line 269"/>
        <xdr:cNvSpPr>
          <a:spLocks/>
        </xdr:cNvSpPr>
      </xdr:nvSpPr>
      <xdr:spPr>
        <a:xfrm>
          <a:off x="58293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70" name="Line 270"/>
        <xdr:cNvSpPr>
          <a:spLocks/>
        </xdr:cNvSpPr>
      </xdr:nvSpPr>
      <xdr:spPr>
        <a:xfrm>
          <a:off x="58293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71" name="Line 271"/>
        <xdr:cNvSpPr>
          <a:spLocks/>
        </xdr:cNvSpPr>
      </xdr:nvSpPr>
      <xdr:spPr>
        <a:xfrm>
          <a:off x="58293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72" name="Line 272"/>
        <xdr:cNvSpPr>
          <a:spLocks/>
        </xdr:cNvSpPr>
      </xdr:nvSpPr>
      <xdr:spPr>
        <a:xfrm>
          <a:off x="58293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293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74" name="Line 274"/>
        <xdr:cNvSpPr>
          <a:spLocks/>
        </xdr:cNvSpPr>
      </xdr:nvSpPr>
      <xdr:spPr>
        <a:xfrm>
          <a:off x="58293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75" name="Line 275"/>
        <xdr:cNvSpPr>
          <a:spLocks/>
        </xdr:cNvSpPr>
      </xdr:nvSpPr>
      <xdr:spPr>
        <a:xfrm>
          <a:off x="58293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76" name="Line 276"/>
        <xdr:cNvSpPr>
          <a:spLocks/>
        </xdr:cNvSpPr>
      </xdr:nvSpPr>
      <xdr:spPr>
        <a:xfrm>
          <a:off x="58293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77" name="Line 277"/>
        <xdr:cNvSpPr>
          <a:spLocks/>
        </xdr:cNvSpPr>
      </xdr:nvSpPr>
      <xdr:spPr>
        <a:xfrm>
          <a:off x="58293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78" name="Line 278"/>
        <xdr:cNvSpPr>
          <a:spLocks/>
        </xdr:cNvSpPr>
      </xdr:nvSpPr>
      <xdr:spPr>
        <a:xfrm>
          <a:off x="58293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79" name="Line 279"/>
        <xdr:cNvSpPr>
          <a:spLocks/>
        </xdr:cNvSpPr>
      </xdr:nvSpPr>
      <xdr:spPr>
        <a:xfrm>
          <a:off x="58293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80" name="Line 280"/>
        <xdr:cNvSpPr>
          <a:spLocks/>
        </xdr:cNvSpPr>
      </xdr:nvSpPr>
      <xdr:spPr>
        <a:xfrm>
          <a:off x="58293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81" name="Line 281"/>
        <xdr:cNvSpPr>
          <a:spLocks/>
        </xdr:cNvSpPr>
      </xdr:nvSpPr>
      <xdr:spPr>
        <a:xfrm>
          <a:off x="58293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82" name="Line 282"/>
        <xdr:cNvSpPr>
          <a:spLocks/>
        </xdr:cNvSpPr>
      </xdr:nvSpPr>
      <xdr:spPr>
        <a:xfrm>
          <a:off x="58293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83" name="Line 283"/>
        <xdr:cNvSpPr>
          <a:spLocks/>
        </xdr:cNvSpPr>
      </xdr:nvSpPr>
      <xdr:spPr>
        <a:xfrm>
          <a:off x="58293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84" name="Line 284"/>
        <xdr:cNvSpPr>
          <a:spLocks/>
        </xdr:cNvSpPr>
      </xdr:nvSpPr>
      <xdr:spPr>
        <a:xfrm>
          <a:off x="58293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85" name="Line 285"/>
        <xdr:cNvSpPr>
          <a:spLocks/>
        </xdr:cNvSpPr>
      </xdr:nvSpPr>
      <xdr:spPr>
        <a:xfrm>
          <a:off x="58293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86" name="Line 286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123825</xdr:rowOff>
    </xdr:from>
    <xdr:to>
      <xdr:col>8</xdr:col>
      <xdr:colOff>0</xdr:colOff>
      <xdr:row>20</xdr:row>
      <xdr:rowOff>123825</xdr:rowOff>
    </xdr:to>
    <xdr:sp>
      <xdr:nvSpPr>
        <xdr:cNvPr id="287" name="Line 287"/>
        <xdr:cNvSpPr>
          <a:spLocks/>
        </xdr:cNvSpPr>
      </xdr:nvSpPr>
      <xdr:spPr>
        <a:xfrm>
          <a:off x="582930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88" name="Line 288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89" name="Line 289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90" name="Line 290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91" name="Line 291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92" name="Line 292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93" name="Line 293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94" name="Line 294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95" name="Line 295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96" name="Line 296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97" name="Line 297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98" name="Line 298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299" name="Line 299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300" name="Line 300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301" name="Line 301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302" name="Line 302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303" name="Line 303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304" name="Line 304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305" name="Line 305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306" name="Line 306"/>
        <xdr:cNvSpPr>
          <a:spLocks/>
        </xdr:cNvSpPr>
      </xdr:nvSpPr>
      <xdr:spPr>
        <a:xfrm>
          <a:off x="5829300" y="506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123825</xdr:rowOff>
    </xdr:from>
    <xdr:to>
      <xdr:col>8</xdr:col>
      <xdr:colOff>0</xdr:colOff>
      <xdr:row>26</xdr:row>
      <xdr:rowOff>123825</xdr:rowOff>
    </xdr:to>
    <xdr:sp>
      <xdr:nvSpPr>
        <xdr:cNvPr id="307" name="Line 307"/>
        <xdr:cNvSpPr>
          <a:spLocks/>
        </xdr:cNvSpPr>
      </xdr:nvSpPr>
      <xdr:spPr>
        <a:xfrm>
          <a:off x="58293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308" name="Line 308"/>
        <xdr:cNvSpPr>
          <a:spLocks/>
        </xdr:cNvSpPr>
      </xdr:nvSpPr>
      <xdr:spPr>
        <a:xfrm>
          <a:off x="5829300" y="6667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123825</xdr:rowOff>
    </xdr:from>
    <xdr:to>
      <xdr:col>8</xdr:col>
      <xdr:colOff>0</xdr:colOff>
      <xdr:row>11</xdr:row>
      <xdr:rowOff>123825</xdr:rowOff>
    </xdr:to>
    <xdr:sp>
      <xdr:nvSpPr>
        <xdr:cNvPr id="309" name="Line 309"/>
        <xdr:cNvSpPr>
          <a:spLocks/>
        </xdr:cNvSpPr>
      </xdr:nvSpPr>
      <xdr:spPr>
        <a:xfrm>
          <a:off x="58293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10" name="Line 310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11" name="Line 311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12" name="Line 312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13" name="Line 313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14" name="Line 314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15" name="Line 315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16" name="Line 316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17" name="Line 317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18" name="Line 318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19" name="Line 319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20" name="Line 320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21" name="Line 321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22" name="Line 322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23" name="Line 323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24" name="Line 324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25" name="Line 325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26" name="Line 326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27" name="Line 327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123825</xdr:rowOff>
    </xdr:from>
    <xdr:to>
      <xdr:col>8</xdr:col>
      <xdr:colOff>0</xdr:colOff>
      <xdr:row>11</xdr:row>
      <xdr:rowOff>123825</xdr:rowOff>
    </xdr:to>
    <xdr:sp>
      <xdr:nvSpPr>
        <xdr:cNvPr id="328" name="Line 328"/>
        <xdr:cNvSpPr>
          <a:spLocks/>
        </xdr:cNvSpPr>
      </xdr:nvSpPr>
      <xdr:spPr>
        <a:xfrm>
          <a:off x="58293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29" name="Line 329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30" name="Line 330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31" name="Line 331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32" name="Line 332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33" name="Line 333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34" name="Line 334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35" name="Line 335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36" name="Line 336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37" name="Line 337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38" name="Line 338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39" name="Line 339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40" name="Line 340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41" name="Line 341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42" name="Line 342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43" name="Line 343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44" name="Line 344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45" name="Line 345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46" name="Line 346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123825</xdr:rowOff>
    </xdr:from>
    <xdr:to>
      <xdr:col>8</xdr:col>
      <xdr:colOff>0</xdr:colOff>
      <xdr:row>32</xdr:row>
      <xdr:rowOff>123825</xdr:rowOff>
    </xdr:to>
    <xdr:sp>
      <xdr:nvSpPr>
        <xdr:cNvPr id="347" name="Line 347"/>
        <xdr:cNvSpPr>
          <a:spLocks/>
        </xdr:cNvSpPr>
      </xdr:nvSpPr>
      <xdr:spPr>
        <a:xfrm>
          <a:off x="5829300" y="812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48" name="Line 34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49" name="Line 34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50" name="Line 35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51" name="Line 35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52" name="Line 35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53" name="Line 35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54" name="Line 35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55" name="Line 35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56" name="Line 356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57" name="Line 357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58" name="Line 35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59" name="Line 35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60" name="Line 36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61" name="Line 36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62" name="Line 36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63" name="Line 36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64" name="Line 36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65" name="Line 36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66" name="Line 366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67" name="Line 367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68" name="Line 36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69" name="Line 36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70" name="Line 37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71" name="Line 37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72" name="Line 37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73" name="Line 37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74" name="Line 37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75" name="Line 37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76" name="Line 376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77" name="Line 377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78" name="Line 37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79" name="Line 37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80" name="Line 38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81" name="Line 38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82" name="Line 38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83" name="Line 38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84" name="Line 38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85" name="Line 38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86" name="Line 386"/>
        <xdr:cNvSpPr>
          <a:spLocks/>
        </xdr:cNvSpPr>
      </xdr:nvSpPr>
      <xdr:spPr>
        <a:xfrm>
          <a:off x="5829300" y="826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87" name="Line 38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88" name="Line 38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89" name="Line 38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90" name="Line 39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91" name="Line 39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92" name="Line 39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93" name="Line 39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94" name="Line 39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95" name="Line 39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96" name="Line 39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97" name="Line 39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98" name="Line 39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399" name="Line 39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00" name="Line 40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01" name="Line 40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02" name="Line 40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03" name="Line 40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04" name="Line 40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05" name="Line 40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06" name="Line 40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07" name="Line 40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08" name="Line 40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09" name="Line 40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10" name="Line 41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11" name="Line 41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12" name="Line 41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13" name="Line 41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14" name="Line 41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15" name="Line 41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16" name="Line 41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17" name="Line 41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18" name="Line 41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19" name="Line 41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20" name="Line 42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21" name="Line 42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22" name="Line 42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23" name="Line 42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24" name="Line 42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25" name="Line 42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26" name="Line 42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27" name="Line 42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28" name="Line 42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29" name="Line 42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30" name="Line 43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31" name="Line 43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32" name="Line 43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33" name="Line 43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34" name="Line 43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35" name="Line 43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36" name="Line 43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37" name="Line 43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38" name="Line 43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39" name="Line 43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40" name="Line 44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41" name="Line 44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42" name="Line 44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43" name="Line 44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44" name="Line 44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45" name="Line 44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46" name="Line 44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47" name="Line 44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48" name="Line 44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49" name="Line 44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50" name="Line 45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51" name="Line 45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52" name="Line 45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53" name="Line 45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54" name="Line 45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55" name="Line 45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56" name="Line 45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57" name="Line 45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58" name="Line 45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59" name="Line 45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60" name="Line 46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61" name="Line 46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62" name="Line 462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123825</xdr:rowOff>
    </xdr:from>
    <xdr:to>
      <xdr:col>8</xdr:col>
      <xdr:colOff>0</xdr:colOff>
      <xdr:row>11</xdr:row>
      <xdr:rowOff>123825</xdr:rowOff>
    </xdr:to>
    <xdr:sp>
      <xdr:nvSpPr>
        <xdr:cNvPr id="463" name="Line 463"/>
        <xdr:cNvSpPr>
          <a:spLocks/>
        </xdr:cNvSpPr>
      </xdr:nvSpPr>
      <xdr:spPr>
        <a:xfrm>
          <a:off x="5829300" y="2638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64" name="Line 464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65" name="Line 465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66" name="Line 466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67" name="Line 467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68" name="Line 468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69" name="Line 469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70" name="Line 470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71" name="Line 471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72" name="Line 472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73" name="Line 473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74" name="Line 474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75" name="Line 475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76" name="Line 476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77" name="Line 477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78" name="Line 478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79" name="Line 479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80" name="Line 480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81" name="Line 481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482" name="Line 482"/>
        <xdr:cNvSpPr>
          <a:spLocks/>
        </xdr:cNvSpPr>
      </xdr:nvSpPr>
      <xdr:spPr>
        <a:xfrm>
          <a:off x="5829300" y="274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123825</xdr:rowOff>
    </xdr:from>
    <xdr:to>
      <xdr:col>8</xdr:col>
      <xdr:colOff>0</xdr:colOff>
      <xdr:row>17</xdr:row>
      <xdr:rowOff>123825</xdr:rowOff>
    </xdr:to>
    <xdr:sp>
      <xdr:nvSpPr>
        <xdr:cNvPr id="483" name="Line 483"/>
        <xdr:cNvSpPr>
          <a:spLocks/>
        </xdr:cNvSpPr>
      </xdr:nvSpPr>
      <xdr:spPr>
        <a:xfrm>
          <a:off x="5829300" y="412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84" name="Line 484"/>
        <xdr:cNvSpPr>
          <a:spLocks/>
        </xdr:cNvSpPr>
      </xdr:nvSpPr>
      <xdr:spPr>
        <a:xfrm>
          <a:off x="5829300" y="426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85" name="Line 48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86" name="Line 48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87" name="Line 48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88" name="Line 48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89" name="Line 48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90" name="Line 49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91" name="Line 49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92" name="Line 49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93" name="Line 49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94" name="Line 49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95" name="Line 49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96" name="Line 49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97" name="Line 49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98" name="Line 49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499" name="Line 49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00" name="Line 50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01" name="Line 50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02" name="Line 50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03" name="Line 50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04" name="Line 50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05" name="Line 50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06" name="Line 50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07" name="Line 50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08" name="Line 50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09" name="Line 50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10" name="Line 51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11" name="Line 51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12" name="Line 51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13" name="Line 51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14" name="Line 51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15" name="Line 51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16" name="Line 51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17" name="Line 51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18" name="Line 51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19" name="Line 51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20" name="Line 52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21" name="Line 52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22" name="Line 52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123825</xdr:rowOff>
    </xdr:from>
    <xdr:to>
      <xdr:col>8</xdr:col>
      <xdr:colOff>0</xdr:colOff>
      <xdr:row>23</xdr:row>
      <xdr:rowOff>123825</xdr:rowOff>
    </xdr:to>
    <xdr:sp>
      <xdr:nvSpPr>
        <xdr:cNvPr id="523" name="Line 523"/>
        <xdr:cNvSpPr>
          <a:spLocks/>
        </xdr:cNvSpPr>
      </xdr:nvSpPr>
      <xdr:spPr>
        <a:xfrm>
          <a:off x="5829300" y="572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24" name="Line 52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25" name="Line 52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26" name="Line 52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27" name="Line 52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28" name="Line 52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29" name="Line 52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30" name="Line 53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31" name="Line 53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32" name="Line 53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33" name="Line 53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34" name="Line 53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35" name="Line 53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36" name="Line 53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37" name="Line 53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38" name="Line 53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39" name="Line 53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40" name="Line 54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41" name="Line 54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42" name="Line 54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43" name="Line 54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44" name="Line 54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45" name="Line 54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46" name="Line 54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47" name="Line 54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48" name="Line 54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49" name="Line 54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50" name="Line 55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51" name="Line 55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52" name="Line 55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53" name="Line 55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54" name="Line 55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55" name="Line 55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56" name="Line 55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57" name="Line 55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58" name="Line 55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59" name="Line 55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60" name="Line 56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61" name="Line 56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123825</xdr:rowOff>
    </xdr:from>
    <xdr:to>
      <xdr:col>8</xdr:col>
      <xdr:colOff>0</xdr:colOff>
      <xdr:row>26</xdr:row>
      <xdr:rowOff>123825</xdr:rowOff>
    </xdr:to>
    <xdr:sp>
      <xdr:nvSpPr>
        <xdr:cNvPr id="562" name="Line 562"/>
        <xdr:cNvSpPr>
          <a:spLocks/>
        </xdr:cNvSpPr>
      </xdr:nvSpPr>
      <xdr:spPr>
        <a:xfrm>
          <a:off x="58293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63" name="Line 56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64" name="Line 56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65" name="Line 56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66" name="Line 56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67" name="Line 56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68" name="Line 56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69" name="Line 56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70" name="Line 57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71" name="Line 57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72" name="Line 57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73" name="Line 57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74" name="Line 57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75" name="Line 57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76" name="Line 57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77" name="Line 57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78" name="Line 57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79" name="Line 579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80" name="Line 580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81" name="Line 581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82" name="Line 582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83" name="Line 583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84" name="Line 584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85" name="Line 585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86" name="Line 586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87" name="Line 587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588" name="Line 588"/>
        <xdr:cNvSpPr>
          <a:spLocks/>
        </xdr:cNvSpPr>
      </xdr:nvSpPr>
      <xdr:spPr>
        <a:xfrm>
          <a:off x="5829300" y="205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21920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32588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27158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27539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27920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0048875" y="16002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121920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132588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127158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127539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127920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0" name="Line 30"/>
        <xdr:cNvSpPr>
          <a:spLocks/>
        </xdr:cNvSpPr>
      </xdr:nvSpPr>
      <xdr:spPr>
        <a:xfrm>
          <a:off x="121920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1" name="Line 31"/>
        <xdr:cNvSpPr>
          <a:spLocks/>
        </xdr:cNvSpPr>
      </xdr:nvSpPr>
      <xdr:spPr>
        <a:xfrm>
          <a:off x="132588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32" name="Line 32"/>
        <xdr:cNvSpPr>
          <a:spLocks/>
        </xdr:cNvSpPr>
      </xdr:nvSpPr>
      <xdr:spPr>
        <a:xfrm>
          <a:off x="127158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33" name="Line 33"/>
        <xdr:cNvSpPr>
          <a:spLocks/>
        </xdr:cNvSpPr>
      </xdr:nvSpPr>
      <xdr:spPr>
        <a:xfrm>
          <a:off x="127539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34" name="Line 34"/>
        <xdr:cNvSpPr>
          <a:spLocks/>
        </xdr:cNvSpPr>
      </xdr:nvSpPr>
      <xdr:spPr>
        <a:xfrm>
          <a:off x="127920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0048875" y="16002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6" name="Line 36"/>
        <xdr:cNvSpPr>
          <a:spLocks/>
        </xdr:cNvSpPr>
      </xdr:nvSpPr>
      <xdr:spPr>
        <a:xfrm>
          <a:off x="121920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7" name="Line 37"/>
        <xdr:cNvSpPr>
          <a:spLocks/>
        </xdr:cNvSpPr>
      </xdr:nvSpPr>
      <xdr:spPr>
        <a:xfrm>
          <a:off x="132588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127158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39" name="Line 39"/>
        <xdr:cNvSpPr>
          <a:spLocks/>
        </xdr:cNvSpPr>
      </xdr:nvSpPr>
      <xdr:spPr>
        <a:xfrm>
          <a:off x="127539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40" name="Line 40"/>
        <xdr:cNvSpPr>
          <a:spLocks/>
        </xdr:cNvSpPr>
      </xdr:nvSpPr>
      <xdr:spPr>
        <a:xfrm>
          <a:off x="127920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1" name="Line 4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2" name="Line 4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3" name="Line 4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4" name="Line 4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5" name="Line 4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7" name="Line 47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0" name="Line 50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2" name="Line 5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3" name="Line 5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4" name="Line 5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6" name="Line 56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8" name="Line 58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9" name="Line 5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0" name="Line 60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1" name="Line 6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2" name="Line 6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3" name="Line 6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4" name="Line 6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5" name="Line 6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6" name="Line 66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7" name="Line 67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8" name="Line 68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9" name="Line 6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0" name="Line 70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1" name="Line 7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2" name="Line 7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3" name="Line 7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4" name="Line 7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5" name="Line 7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6" name="Line 76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7" name="Line 77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9" name="Line 7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1" name="Line 8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41" name="Line 24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42" name="Line 24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43" name="Line 24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44" name="Line 244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45" name="Line 245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46" name="Line 246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47" name="Line 247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48" name="Line 248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50" name="Line 250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51" name="Line 251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52" name="Line 252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53" name="Line 253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54" name="Line 254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5" name="Line 25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6" name="Line 25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7" name="Line 25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8" name="Line 25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0" name="Line 26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1" name="Line 26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2" name="Line 26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3" name="Line 26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5" name="Line 26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6" name="Line 26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7" name="Line 26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8" name="Line 26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9" name="Line 26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70" name="Line 27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71" name="Line 27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72" name="Line 27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73" name="Line 273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74" name="Line 274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75" name="Line 275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76" name="Line 276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77" name="Line 277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278" name="Line 278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79" name="Line 279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80" name="Line 280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81" name="Line 281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82" name="Line 282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83" name="Line 283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4" name="Line 28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5" name="Line 28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6" name="Line 28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7" name="Line 28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8" name="Line 28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9" name="Line 28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0" name="Line 29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1" name="Line 29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2" name="Line 29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3" name="Line 29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4" name="Line 29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5" name="Line 29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6" name="Line 29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7" name="Line 29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8" name="Line 29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9" name="Line 29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0" name="Line 30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1" name="Line 30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2" name="Line 30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3" name="Line 30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4" name="Line 30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5" name="Line 30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6" name="Line 30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7" name="Line 30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8" name="Line 30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9" name="Line 30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0" name="Line 31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1" name="Line 31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2" name="Line 31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3" name="Line 31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4" name="Line 31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5" name="Line 31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6" name="Line 31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7" name="Line 31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8" name="Line 31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9" name="Line 31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0" name="Line 32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1" name="Line 32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2" name="Line 32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3" name="Line 323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4" name="Line 32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25" name="Line 325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26" name="Line 326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327" name="Line 327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328" name="Line 328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329" name="Line 329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330" name="Line 330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31" name="Line 331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32" name="Line 332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333" name="Line 333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334" name="Line 334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335" name="Line 335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36" name="Line 33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37" name="Line 33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38" name="Line 33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39" name="Line 33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0" name="Line 34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1" name="Line 34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2" name="Line 34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3" name="Line 343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4" name="Line 34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5" name="Line 34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6" name="Line 34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7" name="Line 34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8" name="Line 34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9" name="Line 34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50" name="Line 35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51" name="Line 35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52" name="Line 35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53" name="Line 35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54" name="Line 354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55" name="Line 355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356" name="Line 356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357" name="Line 357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358" name="Line 358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359" name="Line 359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60" name="Line 360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61" name="Line 361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362" name="Line 362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363" name="Line 363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364" name="Line 364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5" name="Line 36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6" name="Line 36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7" name="Line 36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8" name="Line 36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9" name="Line 36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0" name="Line 37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1" name="Line 37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2" name="Line 37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3" name="Line 37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4" name="Line 37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5" name="Line 37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6" name="Line 37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7" name="Line 37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8" name="Line 37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9" name="Line 37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0" name="Line 38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1" name="Line 38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2" name="Line 38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3" name="Line 38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4" name="Line 38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5" name="Line 38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6" name="Line 38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7" name="Line 38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8" name="Line 38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9" name="Line 38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0" name="Line 39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1" name="Line 39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2" name="Line 39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3" name="Line 39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4" name="Line 39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5" name="Line 39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6" name="Line 39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7" name="Line 39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8" name="Line 39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9" name="Line 39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0" name="Line 40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1" name="Line 40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2" name="Line 40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3" name="Line 40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4" name="Line 404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5" name="Line 40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21920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32588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27158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27539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27920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0048875" y="16002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121920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132588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127158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127539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127920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0" name="Line 30"/>
        <xdr:cNvSpPr>
          <a:spLocks/>
        </xdr:cNvSpPr>
      </xdr:nvSpPr>
      <xdr:spPr>
        <a:xfrm>
          <a:off x="121920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1" name="Line 31"/>
        <xdr:cNvSpPr>
          <a:spLocks/>
        </xdr:cNvSpPr>
      </xdr:nvSpPr>
      <xdr:spPr>
        <a:xfrm>
          <a:off x="132588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32" name="Line 32"/>
        <xdr:cNvSpPr>
          <a:spLocks/>
        </xdr:cNvSpPr>
      </xdr:nvSpPr>
      <xdr:spPr>
        <a:xfrm>
          <a:off x="127158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33" name="Line 33"/>
        <xdr:cNvSpPr>
          <a:spLocks/>
        </xdr:cNvSpPr>
      </xdr:nvSpPr>
      <xdr:spPr>
        <a:xfrm>
          <a:off x="127539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34" name="Line 34"/>
        <xdr:cNvSpPr>
          <a:spLocks/>
        </xdr:cNvSpPr>
      </xdr:nvSpPr>
      <xdr:spPr>
        <a:xfrm>
          <a:off x="127920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0048875" y="16002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6" name="Line 36"/>
        <xdr:cNvSpPr>
          <a:spLocks/>
        </xdr:cNvSpPr>
      </xdr:nvSpPr>
      <xdr:spPr>
        <a:xfrm>
          <a:off x="121920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7" name="Line 37"/>
        <xdr:cNvSpPr>
          <a:spLocks/>
        </xdr:cNvSpPr>
      </xdr:nvSpPr>
      <xdr:spPr>
        <a:xfrm>
          <a:off x="132588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127158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39" name="Line 39"/>
        <xdr:cNvSpPr>
          <a:spLocks/>
        </xdr:cNvSpPr>
      </xdr:nvSpPr>
      <xdr:spPr>
        <a:xfrm>
          <a:off x="127539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40" name="Line 40"/>
        <xdr:cNvSpPr>
          <a:spLocks/>
        </xdr:cNvSpPr>
      </xdr:nvSpPr>
      <xdr:spPr>
        <a:xfrm>
          <a:off x="127920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1" name="Line 4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2" name="Line 4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3" name="Line 4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4" name="Line 4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5" name="Line 4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7" name="Line 47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0" name="Line 50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2" name="Line 5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3" name="Line 5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4" name="Line 5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6" name="Line 56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8" name="Line 58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9" name="Line 5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0" name="Line 60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1" name="Line 6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2" name="Line 6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3" name="Line 6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4" name="Line 6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5" name="Line 6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6" name="Line 66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7" name="Line 67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8" name="Line 68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9" name="Line 6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0" name="Line 70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1" name="Line 7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2" name="Line 7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3" name="Line 7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4" name="Line 7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5" name="Line 7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6" name="Line 76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7" name="Line 77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9" name="Line 7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1" name="Line 8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41" name="Line 24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42" name="Line 24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43" name="Line 24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44" name="Line 244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45" name="Line 245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46" name="Line 246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47" name="Line 247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48" name="Line 248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50" name="Line 250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51" name="Line 251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52" name="Line 252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53" name="Line 253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54" name="Line 254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5" name="Line 25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6" name="Line 25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7" name="Line 25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8" name="Line 25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0" name="Line 26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1" name="Line 26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2" name="Line 26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3" name="Line 26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5" name="Line 26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6" name="Line 26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7" name="Line 26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8" name="Line 26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9" name="Line 26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70" name="Line 27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71" name="Line 27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72" name="Line 27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73" name="Line 273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74" name="Line 274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75" name="Line 275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76" name="Line 276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77" name="Line 277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278" name="Line 278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79" name="Line 279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80" name="Line 280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81" name="Line 281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82" name="Line 282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83" name="Line 283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4" name="Line 28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5" name="Line 28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6" name="Line 28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7" name="Line 28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8" name="Line 28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9" name="Line 28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0" name="Line 29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1" name="Line 29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2" name="Line 29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3" name="Line 29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4" name="Line 29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5" name="Line 29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6" name="Line 29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7" name="Line 29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8" name="Line 29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9" name="Line 29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0" name="Line 30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1" name="Line 30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2" name="Line 30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3" name="Line 30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4" name="Line 30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5" name="Line 30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6" name="Line 30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7" name="Line 30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8" name="Line 30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9" name="Line 30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0" name="Line 31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1" name="Line 31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2" name="Line 31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3" name="Line 31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4" name="Line 31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5" name="Line 31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6" name="Line 31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7" name="Line 31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8" name="Line 31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9" name="Line 31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0" name="Line 32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1" name="Line 32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2" name="Line 32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3" name="Line 323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4" name="Line 32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25" name="Line 325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26" name="Line 326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327" name="Line 327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328" name="Line 328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329" name="Line 329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330" name="Line 330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31" name="Line 331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32" name="Line 332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333" name="Line 333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334" name="Line 334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335" name="Line 335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36" name="Line 33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37" name="Line 33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38" name="Line 33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39" name="Line 33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0" name="Line 34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1" name="Line 34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2" name="Line 34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3" name="Line 343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4" name="Line 34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5" name="Line 34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6" name="Line 34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7" name="Line 34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8" name="Line 34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9" name="Line 34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50" name="Line 35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51" name="Line 35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52" name="Line 35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53" name="Line 35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54" name="Line 354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55" name="Line 355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356" name="Line 356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357" name="Line 357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358" name="Line 358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359" name="Line 359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60" name="Line 360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61" name="Line 361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362" name="Line 362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363" name="Line 363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364" name="Line 364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5" name="Line 36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6" name="Line 36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7" name="Line 36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8" name="Line 36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9" name="Line 36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0" name="Line 37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1" name="Line 37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2" name="Line 37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3" name="Line 37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4" name="Line 37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5" name="Line 37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6" name="Line 37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7" name="Line 37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8" name="Line 37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9" name="Line 37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0" name="Line 38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1" name="Line 38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2" name="Line 38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3" name="Line 38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4" name="Line 38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5" name="Line 38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6" name="Line 38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7" name="Line 38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8" name="Line 38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9" name="Line 38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0" name="Line 39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1" name="Line 39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2" name="Line 39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3" name="Line 39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4" name="Line 39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5" name="Line 39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6" name="Line 39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7" name="Line 39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8" name="Line 39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9" name="Line 39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0" name="Line 40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1" name="Line 40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2" name="Line 40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3" name="Line 40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4" name="Line 404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5" name="Line 40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21920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32588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27158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27539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27920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0048875" y="16002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121920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132588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127158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127539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127920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0" name="Line 30"/>
        <xdr:cNvSpPr>
          <a:spLocks/>
        </xdr:cNvSpPr>
      </xdr:nvSpPr>
      <xdr:spPr>
        <a:xfrm>
          <a:off x="121920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1" name="Line 31"/>
        <xdr:cNvSpPr>
          <a:spLocks/>
        </xdr:cNvSpPr>
      </xdr:nvSpPr>
      <xdr:spPr>
        <a:xfrm>
          <a:off x="132588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32" name="Line 32"/>
        <xdr:cNvSpPr>
          <a:spLocks/>
        </xdr:cNvSpPr>
      </xdr:nvSpPr>
      <xdr:spPr>
        <a:xfrm>
          <a:off x="127158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33" name="Line 33"/>
        <xdr:cNvSpPr>
          <a:spLocks/>
        </xdr:cNvSpPr>
      </xdr:nvSpPr>
      <xdr:spPr>
        <a:xfrm>
          <a:off x="127539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34" name="Line 34"/>
        <xdr:cNvSpPr>
          <a:spLocks/>
        </xdr:cNvSpPr>
      </xdr:nvSpPr>
      <xdr:spPr>
        <a:xfrm>
          <a:off x="127920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0048875" y="16002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6" name="Line 36"/>
        <xdr:cNvSpPr>
          <a:spLocks/>
        </xdr:cNvSpPr>
      </xdr:nvSpPr>
      <xdr:spPr>
        <a:xfrm>
          <a:off x="121920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7" name="Line 37"/>
        <xdr:cNvSpPr>
          <a:spLocks/>
        </xdr:cNvSpPr>
      </xdr:nvSpPr>
      <xdr:spPr>
        <a:xfrm>
          <a:off x="132588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127158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39" name="Line 39"/>
        <xdr:cNvSpPr>
          <a:spLocks/>
        </xdr:cNvSpPr>
      </xdr:nvSpPr>
      <xdr:spPr>
        <a:xfrm>
          <a:off x="127539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40" name="Line 40"/>
        <xdr:cNvSpPr>
          <a:spLocks/>
        </xdr:cNvSpPr>
      </xdr:nvSpPr>
      <xdr:spPr>
        <a:xfrm>
          <a:off x="127920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1" name="Line 4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2" name="Line 4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3" name="Line 4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4" name="Line 4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5" name="Line 4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7" name="Line 47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0" name="Line 50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2" name="Line 5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3" name="Line 5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4" name="Line 5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6" name="Line 56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8" name="Line 58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9" name="Line 5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0" name="Line 60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1" name="Line 6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2" name="Line 6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3" name="Line 6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4" name="Line 6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5" name="Line 6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6" name="Line 66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7" name="Line 67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8" name="Line 68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9" name="Line 6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0" name="Line 70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1" name="Line 7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2" name="Line 7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3" name="Line 7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4" name="Line 7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5" name="Line 7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6" name="Line 76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7" name="Line 77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9" name="Line 7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1" name="Line 8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41" name="Line 24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42" name="Line 24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43" name="Line 24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44" name="Line 244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45" name="Line 245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46" name="Line 246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47" name="Line 247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48" name="Line 248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50" name="Line 250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51" name="Line 251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52" name="Line 252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53" name="Line 253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54" name="Line 254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5" name="Line 25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6" name="Line 25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7" name="Line 25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8" name="Line 25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0" name="Line 26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1" name="Line 26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2" name="Line 26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3" name="Line 26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5" name="Line 26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6" name="Line 26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7" name="Line 26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8" name="Line 26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9" name="Line 26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70" name="Line 27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71" name="Line 27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72" name="Line 27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73" name="Line 273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74" name="Line 274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75" name="Line 275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76" name="Line 276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77" name="Line 277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278" name="Line 278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79" name="Line 279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80" name="Line 280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81" name="Line 281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82" name="Line 282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83" name="Line 283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4" name="Line 28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5" name="Line 28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6" name="Line 28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7" name="Line 28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8" name="Line 28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9" name="Line 28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0" name="Line 29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1" name="Line 29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2" name="Line 29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3" name="Line 29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4" name="Line 29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5" name="Line 29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6" name="Line 29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7" name="Line 29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8" name="Line 29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9" name="Line 29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0" name="Line 30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1" name="Line 30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2" name="Line 30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3" name="Line 30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4" name="Line 30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5" name="Line 30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6" name="Line 30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7" name="Line 30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8" name="Line 30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9" name="Line 30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0" name="Line 31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1" name="Line 31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2" name="Line 31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3" name="Line 31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4" name="Line 31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5" name="Line 31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6" name="Line 31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7" name="Line 31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8" name="Line 31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9" name="Line 31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0" name="Line 32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1" name="Line 32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2" name="Line 32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3" name="Line 323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4" name="Line 32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25" name="Line 325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26" name="Line 326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327" name="Line 327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328" name="Line 328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329" name="Line 329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330" name="Line 330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31" name="Line 331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32" name="Line 332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333" name="Line 333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334" name="Line 334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335" name="Line 335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36" name="Line 33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37" name="Line 33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38" name="Line 33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39" name="Line 33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0" name="Line 34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1" name="Line 34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2" name="Line 34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3" name="Line 343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4" name="Line 34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5" name="Line 34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6" name="Line 34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7" name="Line 34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8" name="Line 34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9" name="Line 34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50" name="Line 35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51" name="Line 35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52" name="Line 35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53" name="Line 35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54" name="Line 354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55" name="Line 355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356" name="Line 356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357" name="Line 357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358" name="Line 358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359" name="Line 359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60" name="Line 360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61" name="Line 361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362" name="Line 362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363" name="Line 363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364" name="Line 364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5" name="Line 36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6" name="Line 36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7" name="Line 36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8" name="Line 36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9" name="Line 36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0" name="Line 37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1" name="Line 37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2" name="Line 37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3" name="Line 37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4" name="Line 37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5" name="Line 37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6" name="Line 37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7" name="Line 37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8" name="Line 37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9" name="Line 37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0" name="Line 38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1" name="Line 38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2" name="Line 38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3" name="Line 38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4" name="Line 38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5" name="Line 38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6" name="Line 38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7" name="Line 38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8" name="Line 38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9" name="Line 38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0" name="Line 39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1" name="Line 39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2" name="Line 39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3" name="Line 39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4" name="Line 39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5" name="Line 39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6" name="Line 39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7" name="Line 39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8" name="Line 39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9" name="Line 39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0" name="Line 40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1" name="Line 40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2" name="Line 40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3" name="Line 40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4" name="Line 404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5" name="Line 40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21920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132588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127158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127539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127920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0048875" y="16002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121920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>
          <a:off x="132588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>
          <a:off x="127158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>
          <a:off x="127539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127920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9" name="Line 2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0" name="Line 30"/>
        <xdr:cNvSpPr>
          <a:spLocks/>
        </xdr:cNvSpPr>
      </xdr:nvSpPr>
      <xdr:spPr>
        <a:xfrm>
          <a:off x="121920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1" name="Line 31"/>
        <xdr:cNvSpPr>
          <a:spLocks/>
        </xdr:cNvSpPr>
      </xdr:nvSpPr>
      <xdr:spPr>
        <a:xfrm>
          <a:off x="132588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32" name="Line 32"/>
        <xdr:cNvSpPr>
          <a:spLocks/>
        </xdr:cNvSpPr>
      </xdr:nvSpPr>
      <xdr:spPr>
        <a:xfrm>
          <a:off x="127158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33" name="Line 33"/>
        <xdr:cNvSpPr>
          <a:spLocks/>
        </xdr:cNvSpPr>
      </xdr:nvSpPr>
      <xdr:spPr>
        <a:xfrm>
          <a:off x="127539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34" name="Line 34"/>
        <xdr:cNvSpPr>
          <a:spLocks/>
        </xdr:cNvSpPr>
      </xdr:nvSpPr>
      <xdr:spPr>
        <a:xfrm>
          <a:off x="127920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10048875" y="16002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6" name="Line 36"/>
        <xdr:cNvSpPr>
          <a:spLocks/>
        </xdr:cNvSpPr>
      </xdr:nvSpPr>
      <xdr:spPr>
        <a:xfrm>
          <a:off x="12192000" y="1600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0</xdr:rowOff>
    </xdr:from>
    <xdr:to>
      <xdr:col>21</xdr:col>
      <xdr:colOff>9525</xdr:colOff>
      <xdr:row>7</xdr:row>
      <xdr:rowOff>0</xdr:rowOff>
    </xdr:to>
    <xdr:sp>
      <xdr:nvSpPr>
        <xdr:cNvPr id="37" name="Line 37"/>
        <xdr:cNvSpPr>
          <a:spLocks/>
        </xdr:cNvSpPr>
      </xdr:nvSpPr>
      <xdr:spPr>
        <a:xfrm>
          <a:off x="13258800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0</xdr:rowOff>
    </xdr:from>
    <xdr:to>
      <xdr:col>22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12715875" y="16002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7</xdr:row>
      <xdr:rowOff>0</xdr:rowOff>
    </xdr:from>
    <xdr:to>
      <xdr:col>21</xdr:col>
      <xdr:colOff>66675</xdr:colOff>
      <xdr:row>7</xdr:row>
      <xdr:rowOff>0</xdr:rowOff>
    </xdr:to>
    <xdr:sp>
      <xdr:nvSpPr>
        <xdr:cNvPr id="39" name="Line 39"/>
        <xdr:cNvSpPr>
          <a:spLocks/>
        </xdr:cNvSpPr>
      </xdr:nvSpPr>
      <xdr:spPr>
        <a:xfrm>
          <a:off x="12753975" y="16002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7</xdr:row>
      <xdr:rowOff>0</xdr:rowOff>
    </xdr:from>
    <xdr:to>
      <xdr:col>21</xdr:col>
      <xdr:colOff>38100</xdr:colOff>
      <xdr:row>7</xdr:row>
      <xdr:rowOff>0</xdr:rowOff>
    </xdr:to>
    <xdr:sp>
      <xdr:nvSpPr>
        <xdr:cNvPr id="40" name="Line 40"/>
        <xdr:cNvSpPr>
          <a:spLocks/>
        </xdr:cNvSpPr>
      </xdr:nvSpPr>
      <xdr:spPr>
        <a:xfrm>
          <a:off x="12792075" y="16002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1" name="Line 4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2" name="Line 4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3" name="Line 4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4" name="Line 4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5" name="Line 4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6" name="Line 46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7" name="Line 47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49" name="Line 4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0" name="Line 50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1" name="Line 5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2" name="Line 5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3" name="Line 5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4" name="Line 5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5" name="Line 55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6" name="Line 56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7" name="Line 57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8" name="Line 58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59" name="Line 5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0" name="Line 60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1" name="Line 6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2" name="Line 6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3" name="Line 6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4" name="Line 6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5" name="Line 6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6" name="Line 66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7" name="Line 67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8" name="Line 68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69" name="Line 6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0" name="Line 70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1" name="Line 7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2" name="Line 72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3" name="Line 73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4" name="Line 74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5" name="Line 75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6" name="Line 76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7" name="Line 77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79" name="Line 79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0" name="Line 80"/>
        <xdr:cNvSpPr>
          <a:spLocks/>
        </xdr:cNvSpPr>
      </xdr:nvSpPr>
      <xdr:spPr>
        <a:xfrm flipV="1"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81" name="Line 81"/>
        <xdr:cNvSpPr>
          <a:spLocks/>
        </xdr:cNvSpPr>
      </xdr:nvSpPr>
      <xdr:spPr>
        <a:xfrm>
          <a:off x="7896225" y="1600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41" name="Line 24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42" name="Line 24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43" name="Line 24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44" name="Line 244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45" name="Line 245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46" name="Line 246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47" name="Line 247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48" name="Line 248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249" name="Line 249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50" name="Line 250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51" name="Line 251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52" name="Line 252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53" name="Line 253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54" name="Line 254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5" name="Line 25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6" name="Line 25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7" name="Line 25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8" name="Line 25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0" name="Line 26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1" name="Line 26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2" name="Line 26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3" name="Line 26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5" name="Line 26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6" name="Line 26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7" name="Line 26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8" name="Line 26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69" name="Line 26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70" name="Line 27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71" name="Line 27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72" name="Line 27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73" name="Line 273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74" name="Line 274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75" name="Line 275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76" name="Line 276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77" name="Line 277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278" name="Line 278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79" name="Line 279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280" name="Line 280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281" name="Line 281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282" name="Line 282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283" name="Line 283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4" name="Line 28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5" name="Line 28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6" name="Line 28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7" name="Line 28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8" name="Line 28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89" name="Line 28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0" name="Line 29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1" name="Line 29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2" name="Line 29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3" name="Line 29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4" name="Line 29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5" name="Line 29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6" name="Line 29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7" name="Line 29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8" name="Line 298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99" name="Line 29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0" name="Line 30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1" name="Line 30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2" name="Line 30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3" name="Line 30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4" name="Line 30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5" name="Line 30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6" name="Line 30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7" name="Line 30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8" name="Line 30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09" name="Line 30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0" name="Line 31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1" name="Line 31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2" name="Line 31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3" name="Line 31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4" name="Line 31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5" name="Line 31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6" name="Line 31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7" name="Line 31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8" name="Line 31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19" name="Line 31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0" name="Line 32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1" name="Line 32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2" name="Line 32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3" name="Line 323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24" name="Line 32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25" name="Line 325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26" name="Line 326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327" name="Line 327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328" name="Line 328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329" name="Line 329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330" name="Line 330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31" name="Line 331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32" name="Line 332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333" name="Line 333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334" name="Line 334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335" name="Line 335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36" name="Line 33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37" name="Line 33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38" name="Line 33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39" name="Line 33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0" name="Line 34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1" name="Line 34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2" name="Line 34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3" name="Line 343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4" name="Line 34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5" name="Line 34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6" name="Line 34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7" name="Line 34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8" name="Line 34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49" name="Line 34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50" name="Line 35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51" name="Line 35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52" name="Line 35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53" name="Line 35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54" name="Line 354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55" name="Line 355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356" name="Line 356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357" name="Line 357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358" name="Line 358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8</xdr:row>
      <xdr:rowOff>0</xdr:rowOff>
    </xdr:to>
    <xdr:sp>
      <xdr:nvSpPr>
        <xdr:cNvPr id="359" name="Line 359"/>
        <xdr:cNvSpPr>
          <a:spLocks/>
        </xdr:cNvSpPr>
      </xdr:nvSpPr>
      <xdr:spPr>
        <a:xfrm flipV="1">
          <a:off x="10048875" y="1828800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19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60" name="Line 360"/>
        <xdr:cNvSpPr>
          <a:spLocks/>
        </xdr:cNvSpPr>
      </xdr:nvSpPr>
      <xdr:spPr>
        <a:xfrm>
          <a:off x="12192000" y="1828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21</xdr:col>
      <xdr:colOff>9525</xdr:colOff>
      <xdr:row>8</xdr:row>
      <xdr:rowOff>0</xdr:rowOff>
    </xdr:from>
    <xdr:to>
      <xdr:col>21</xdr:col>
      <xdr:colOff>9525</xdr:colOff>
      <xdr:row>8</xdr:row>
      <xdr:rowOff>0</xdr:rowOff>
    </xdr:to>
    <xdr:sp>
      <xdr:nvSpPr>
        <xdr:cNvPr id="361" name="Line 361"/>
        <xdr:cNvSpPr>
          <a:spLocks/>
        </xdr:cNvSpPr>
      </xdr:nvSpPr>
      <xdr:spPr>
        <a:xfrm>
          <a:off x="13258800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0</xdr:colOff>
      <xdr:row>8</xdr:row>
      <xdr:rowOff>0</xdr:rowOff>
    </xdr:from>
    <xdr:to>
      <xdr:col>22</xdr:col>
      <xdr:colOff>9525</xdr:colOff>
      <xdr:row>8</xdr:row>
      <xdr:rowOff>0</xdr:rowOff>
    </xdr:to>
    <xdr:sp>
      <xdr:nvSpPr>
        <xdr:cNvPr id="362" name="Line 362"/>
        <xdr:cNvSpPr>
          <a:spLocks/>
        </xdr:cNvSpPr>
      </xdr:nvSpPr>
      <xdr:spPr>
        <a:xfrm>
          <a:off x="12715875" y="18288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38100</xdr:colOff>
      <xdr:row>8</xdr:row>
      <xdr:rowOff>0</xdr:rowOff>
    </xdr:from>
    <xdr:to>
      <xdr:col>21</xdr:col>
      <xdr:colOff>66675</xdr:colOff>
      <xdr:row>8</xdr:row>
      <xdr:rowOff>0</xdr:rowOff>
    </xdr:to>
    <xdr:sp>
      <xdr:nvSpPr>
        <xdr:cNvPr id="363" name="Line 363"/>
        <xdr:cNvSpPr>
          <a:spLocks/>
        </xdr:cNvSpPr>
      </xdr:nvSpPr>
      <xdr:spPr>
        <a:xfrm>
          <a:off x="12753975" y="18288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20</xdr:col>
      <xdr:colOff>76200</xdr:colOff>
      <xdr:row>8</xdr:row>
      <xdr:rowOff>0</xdr:rowOff>
    </xdr:from>
    <xdr:to>
      <xdr:col>21</xdr:col>
      <xdr:colOff>38100</xdr:colOff>
      <xdr:row>8</xdr:row>
      <xdr:rowOff>0</xdr:rowOff>
    </xdr:to>
    <xdr:sp>
      <xdr:nvSpPr>
        <xdr:cNvPr id="364" name="Line 364"/>
        <xdr:cNvSpPr>
          <a:spLocks/>
        </xdr:cNvSpPr>
      </xdr:nvSpPr>
      <xdr:spPr>
        <a:xfrm>
          <a:off x="12792075" y="18288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5" name="Line 36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6" name="Line 36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7" name="Line 36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8" name="Line 36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69" name="Line 36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0" name="Line 370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1" name="Line 37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2" name="Line 37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3" name="Line 37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4" name="Line 37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5" name="Line 37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6" name="Line 37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7" name="Line 37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8" name="Line 37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79" name="Line 379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0" name="Line 38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1" name="Line 381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2" name="Line 38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3" name="Line 38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4" name="Line 38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5" name="Line 38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6" name="Line 38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7" name="Line 38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8" name="Line 38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89" name="Line 38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0" name="Line 39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1" name="Line 39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2" name="Line 392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3" name="Line 39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4" name="Line 394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5" name="Line 39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6" name="Line 396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7" name="Line 397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8" name="Line 398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399" name="Line 399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0" name="Line 400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1" name="Line 401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2" name="Line 402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3" name="Line 403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4" name="Line 404"/>
        <xdr:cNvSpPr>
          <a:spLocks/>
        </xdr:cNvSpPr>
      </xdr:nvSpPr>
      <xdr:spPr>
        <a:xfrm flipV="1"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05" name="Line 405"/>
        <xdr:cNvSpPr>
          <a:spLocks/>
        </xdr:cNvSpPr>
      </xdr:nvSpPr>
      <xdr:spPr>
        <a:xfrm>
          <a:off x="7896225" y="182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123825</xdr:rowOff>
    </xdr:from>
    <xdr:to>
      <xdr:col>8</xdr:col>
      <xdr:colOff>0</xdr:colOff>
      <xdr:row>18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582930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19" name="Line 19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2" name="Line 2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3" name="Line 2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7" name="Line 27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8" name="Line 28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0" name="Line 3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2" name="Line 3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4" name="Line 3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123825</xdr:rowOff>
    </xdr:from>
    <xdr:to>
      <xdr:col>8</xdr:col>
      <xdr:colOff>0</xdr:colOff>
      <xdr:row>18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582930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8" name="Line 3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9" name="Line 3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0" name="Line 4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1" name="Line 4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2" name="Line 4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4" name="Line 4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5" name="Line 4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6" name="Line 4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" name="Line 4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8" name="Line 4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9" name="Line 4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0" name="Line 5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1" name="Line 5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2" name="Line 5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3" name="Line 5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4" name="Line 5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5" name="Line 5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56" name="Line 56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57" name="Line 57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58" name="Line 58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59" name="Line 59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0" name="Line 6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1" name="Line 6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2" name="Line 6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3" name="Line 6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4" name="Line 6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5" name="Line 65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6" name="Line 66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7" name="Line 67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8" name="Line 68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69" name="Line 69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0" name="Line 7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1" name="Line 7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2" name="Line 7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3" name="Line 7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4" name="Line 7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123825</xdr:rowOff>
    </xdr:from>
    <xdr:to>
      <xdr:col>8</xdr:col>
      <xdr:colOff>0</xdr:colOff>
      <xdr:row>18</xdr:row>
      <xdr:rowOff>123825</xdr:rowOff>
    </xdr:to>
    <xdr:sp>
      <xdr:nvSpPr>
        <xdr:cNvPr id="75" name="Line 75"/>
        <xdr:cNvSpPr>
          <a:spLocks/>
        </xdr:cNvSpPr>
      </xdr:nvSpPr>
      <xdr:spPr>
        <a:xfrm>
          <a:off x="582930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76" name="Line 76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77" name="Line 7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78" name="Line 7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79" name="Line 7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0" name="Line 8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1" name="Line 8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2" name="Line 8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3" name="Line 8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4" name="Line 8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5" name="Line 8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6" name="Line 8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7" name="Line 8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8" name="Line 8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9" name="Line 8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0" name="Line 9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1" name="Line 9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2" name="Line 9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3" name="Line 9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4" name="Line 9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95" name="Line 95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6" name="Line 9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7" name="Line 9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8" name="Line 9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9" name="Line 9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0" name="Line 10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1" name="Line 10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2" name="Line 10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3" name="Line 10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4" name="Line 10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5" name="Line 10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6" name="Line 10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7" name="Line 10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8" name="Line 10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9" name="Line 10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10" name="Line 11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11" name="Line 11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12" name="Line 11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13" name="Line 11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123825</xdr:rowOff>
    </xdr:from>
    <xdr:to>
      <xdr:col>8</xdr:col>
      <xdr:colOff>0</xdr:colOff>
      <xdr:row>18</xdr:row>
      <xdr:rowOff>123825</xdr:rowOff>
    </xdr:to>
    <xdr:sp>
      <xdr:nvSpPr>
        <xdr:cNvPr id="114" name="Line 114"/>
        <xdr:cNvSpPr>
          <a:spLocks/>
        </xdr:cNvSpPr>
      </xdr:nvSpPr>
      <xdr:spPr>
        <a:xfrm>
          <a:off x="582930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5" name="Line 115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6" name="Line 116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7" name="Line 117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8" name="Line 118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9" name="Line 119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0" name="Line 120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1" name="Line 121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2" name="Line 122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3" name="Line 123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4" name="Line 124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6" name="Line 126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7" name="Line 127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8" name="Line 128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9" name="Line 129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0" name="Line 130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1" name="Line 131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2" name="Line 132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123825</xdr:rowOff>
    </xdr:from>
    <xdr:to>
      <xdr:col>8</xdr:col>
      <xdr:colOff>0</xdr:colOff>
      <xdr:row>24</xdr:row>
      <xdr:rowOff>123825</xdr:rowOff>
    </xdr:to>
    <xdr:sp>
      <xdr:nvSpPr>
        <xdr:cNvPr id="133" name="Line 133"/>
        <xdr:cNvSpPr>
          <a:spLocks/>
        </xdr:cNvSpPr>
      </xdr:nvSpPr>
      <xdr:spPr>
        <a:xfrm>
          <a:off x="58293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123825</xdr:rowOff>
    </xdr:from>
    <xdr:to>
      <xdr:col>8</xdr:col>
      <xdr:colOff>0</xdr:colOff>
      <xdr:row>27</xdr:row>
      <xdr:rowOff>123825</xdr:rowOff>
    </xdr:to>
    <xdr:sp>
      <xdr:nvSpPr>
        <xdr:cNvPr id="134" name="Line 134"/>
        <xdr:cNvSpPr>
          <a:spLocks/>
        </xdr:cNvSpPr>
      </xdr:nvSpPr>
      <xdr:spPr>
        <a:xfrm>
          <a:off x="58293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6" name="Line 13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7" name="Line 13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9" name="Line 13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1" name="Line 14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2" name="Line 14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3" name="Line 14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4" name="Line 14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5" name="Line 14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6" name="Line 14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7" name="Line 14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8" name="Line 14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152" name="Line 152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3" name="Line 15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4" name="Line 15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5" name="Line 15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6" name="Line 15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7" name="Line 15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8" name="Line 15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9" name="Line 15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0" name="Line 16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1" name="Line 16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2" name="Line 16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4" name="Line 16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7" name="Line 16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8" name="Line 16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9" name="Line 16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0" name="Line 17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1" name="Line 17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2" name="Line 17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3" name="Line 17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4" name="Line 17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5" name="Line 17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6" name="Line 17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7" name="Line 17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8" name="Line 17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9" name="Line 17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0" name="Line 18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1" name="Line 18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2" name="Line 18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3" name="Line 18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4" name="Line 18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5" name="Line 18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6" name="Line 18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7" name="Line 18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8" name="Line 18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9" name="Line 18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90" name="Line 19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191" name="Line 191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92" name="Line 19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93" name="Line 19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94" name="Line 19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95" name="Line 19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1" name="Line 20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2" name="Line 20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3" name="Line 20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4" name="Line 20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5" name="Line 20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6" name="Line 20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7" name="Line 20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210" name="Line 21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123825</xdr:rowOff>
    </xdr:from>
    <xdr:to>
      <xdr:col>8</xdr:col>
      <xdr:colOff>0</xdr:colOff>
      <xdr:row>18</xdr:row>
      <xdr:rowOff>123825</xdr:rowOff>
    </xdr:to>
    <xdr:sp>
      <xdr:nvSpPr>
        <xdr:cNvPr id="211" name="Line 211"/>
        <xdr:cNvSpPr>
          <a:spLocks/>
        </xdr:cNvSpPr>
      </xdr:nvSpPr>
      <xdr:spPr>
        <a:xfrm>
          <a:off x="5829300" y="423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3" name="Line 213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4" name="Line 214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5" name="Line 215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6" name="Line 216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7" name="Line 217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8" name="Line 218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9" name="Line 219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0" name="Line 220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1" name="Line 221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2" name="Line 222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3" name="Line 223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4" name="Line 224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5" name="Line 225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6" name="Line 226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29300" y="438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123825</xdr:rowOff>
    </xdr:from>
    <xdr:to>
      <xdr:col>8</xdr:col>
      <xdr:colOff>0</xdr:colOff>
      <xdr:row>21</xdr:row>
      <xdr:rowOff>123825</xdr:rowOff>
    </xdr:to>
    <xdr:sp>
      <xdr:nvSpPr>
        <xdr:cNvPr id="228" name="Line 228"/>
        <xdr:cNvSpPr>
          <a:spLocks/>
        </xdr:cNvSpPr>
      </xdr:nvSpPr>
      <xdr:spPr>
        <a:xfrm>
          <a:off x="58293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1" name="Line 23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2" name="Line 23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5" name="Line 23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6" name="Line 23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1" name="Line 24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3" name="Line 24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5" name="Line 24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6" name="Line 24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8" name="Line 24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9" name="Line 24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0" name="Line 25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1" name="Line 25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2" name="Line 25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3" name="Line 25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4" name="Line 25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5" name="Line 25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6" name="Line 25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7" name="Line 25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8" name="Line 25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9" name="Line 25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0" name="Line 26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1" name="Line 26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2" name="Line 26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5" name="Line 26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6" name="Line 26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123825</xdr:rowOff>
    </xdr:from>
    <xdr:to>
      <xdr:col>8</xdr:col>
      <xdr:colOff>0</xdr:colOff>
      <xdr:row>21</xdr:row>
      <xdr:rowOff>123825</xdr:rowOff>
    </xdr:to>
    <xdr:sp>
      <xdr:nvSpPr>
        <xdr:cNvPr id="267" name="Line 267"/>
        <xdr:cNvSpPr>
          <a:spLocks/>
        </xdr:cNvSpPr>
      </xdr:nvSpPr>
      <xdr:spPr>
        <a:xfrm>
          <a:off x="58293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2" name="Line 272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4" name="Line 274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5" name="Line 275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6" name="Line 276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7" name="Line 277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8" name="Line 278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79" name="Line 279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80" name="Line 280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81" name="Line 281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82" name="Line 282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83" name="Line 283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84" name="Line 284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85" name="Line 285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6" name="Line 286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123825</xdr:rowOff>
    </xdr:from>
    <xdr:to>
      <xdr:col>8</xdr:col>
      <xdr:colOff>0</xdr:colOff>
      <xdr:row>24</xdr:row>
      <xdr:rowOff>123825</xdr:rowOff>
    </xdr:to>
    <xdr:sp>
      <xdr:nvSpPr>
        <xdr:cNvPr id="287" name="Line 287"/>
        <xdr:cNvSpPr>
          <a:spLocks/>
        </xdr:cNvSpPr>
      </xdr:nvSpPr>
      <xdr:spPr>
        <a:xfrm>
          <a:off x="5829300" y="583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8" name="Line 288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89" name="Line 289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0" name="Line 290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1" name="Line 291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2" name="Line 292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3" name="Line 293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4" name="Line 294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5" name="Line 295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6" name="Line 296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7" name="Line 297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8" name="Line 298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299" name="Line 299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0" name="Line 300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1" name="Line 301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2" name="Line 302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3" name="Line 303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4" name="Line 304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5" name="Line 305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8</xdr:col>
      <xdr:colOff>0</xdr:colOff>
      <xdr:row>25</xdr:row>
      <xdr:rowOff>0</xdr:rowOff>
    </xdr:to>
    <xdr:sp>
      <xdr:nvSpPr>
        <xdr:cNvPr id="306" name="Line 306"/>
        <xdr:cNvSpPr>
          <a:spLocks/>
        </xdr:cNvSpPr>
      </xdr:nvSpPr>
      <xdr:spPr>
        <a:xfrm>
          <a:off x="5829300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123825</xdr:rowOff>
    </xdr:from>
    <xdr:to>
      <xdr:col>8</xdr:col>
      <xdr:colOff>0</xdr:colOff>
      <xdr:row>30</xdr:row>
      <xdr:rowOff>123825</xdr:rowOff>
    </xdr:to>
    <xdr:sp>
      <xdr:nvSpPr>
        <xdr:cNvPr id="307" name="Line 307"/>
        <xdr:cNvSpPr>
          <a:spLocks/>
        </xdr:cNvSpPr>
      </xdr:nvSpPr>
      <xdr:spPr>
        <a:xfrm>
          <a:off x="5829300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308" name="Line 308"/>
        <xdr:cNvSpPr>
          <a:spLocks/>
        </xdr:cNvSpPr>
      </xdr:nvSpPr>
      <xdr:spPr>
        <a:xfrm>
          <a:off x="5829300" y="758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309" name="Line 309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0" name="Line 31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1" name="Line 31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2" name="Line 31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3" name="Line 31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4" name="Line 31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5" name="Line 31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6" name="Line 31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7" name="Line 31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8" name="Line 31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9" name="Line 31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0" name="Line 32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1" name="Line 32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2" name="Line 32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3" name="Line 32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4" name="Line 32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5" name="Line 32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6" name="Line 32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7" name="Line 32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328" name="Line 328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9" name="Line 32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0" name="Line 33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1" name="Line 33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2" name="Line 33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3" name="Line 33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4" name="Line 33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5" name="Line 33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6" name="Line 33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7" name="Line 33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8" name="Line 33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9" name="Line 33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40" name="Line 34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41" name="Line 34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42" name="Line 34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43" name="Line 34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44" name="Line 34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45" name="Line 34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46" name="Line 34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123825</xdr:rowOff>
    </xdr:from>
    <xdr:to>
      <xdr:col>8</xdr:col>
      <xdr:colOff>0</xdr:colOff>
      <xdr:row>36</xdr:row>
      <xdr:rowOff>123825</xdr:rowOff>
    </xdr:to>
    <xdr:sp>
      <xdr:nvSpPr>
        <xdr:cNvPr id="347" name="Line 347"/>
        <xdr:cNvSpPr>
          <a:spLocks/>
        </xdr:cNvSpPr>
      </xdr:nvSpPr>
      <xdr:spPr>
        <a:xfrm>
          <a:off x="5829300" y="903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48" name="Line 348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49" name="Line 349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0" name="Line 35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1" name="Line 35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2" name="Line 35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3" name="Line 35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4" name="Line 35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5" name="Line 355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6" name="Line 356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7" name="Line 357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8" name="Line 358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59" name="Line 359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0" name="Line 36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1" name="Line 36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2" name="Line 36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3" name="Line 36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4" name="Line 36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5" name="Line 365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6" name="Line 366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7" name="Line 367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8" name="Line 368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69" name="Line 369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0" name="Line 37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1" name="Line 37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2" name="Line 37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3" name="Line 37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4" name="Line 37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5" name="Line 375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6" name="Line 376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7" name="Line 377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8" name="Line 378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79" name="Line 379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80" name="Line 380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81" name="Line 381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82" name="Line 382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83" name="Line 383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84" name="Line 384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385" name="Line 385"/>
        <xdr:cNvSpPr>
          <a:spLocks/>
        </xdr:cNvSpPr>
      </xdr:nvSpPr>
      <xdr:spPr>
        <a:xfrm>
          <a:off x="5829300" y="411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86" name="Line 386"/>
        <xdr:cNvSpPr>
          <a:spLocks/>
        </xdr:cNvSpPr>
      </xdr:nvSpPr>
      <xdr:spPr>
        <a:xfrm>
          <a:off x="5829300" y="918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87" name="Line 38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88" name="Line 38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89" name="Line 38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0" name="Line 39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1" name="Line 39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2" name="Line 39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3" name="Line 39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4" name="Line 39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5" name="Line 39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6" name="Line 39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7" name="Line 39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8" name="Line 39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9" name="Line 39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0" name="Line 40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1" name="Line 40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2" name="Line 40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3" name="Line 40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4" name="Line 40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7" name="Line 40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8" name="Line 40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9" name="Line 40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0" name="Line 41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1" name="Line 41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2" name="Line 41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3" name="Line 41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4" name="Line 41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5" name="Line 41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6" name="Line 41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7" name="Line 41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8" name="Line 41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9" name="Line 41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0" name="Line 42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1" name="Line 42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2" name="Line 42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3" name="Line 42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4" name="Line 42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5" name="Line 42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6" name="Line 42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7" name="Line 42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8" name="Line 42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9" name="Line 42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0" name="Line 43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1" name="Line 43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2" name="Line 43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3" name="Line 43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4" name="Line 43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5" name="Line 43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6" name="Line 43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7" name="Line 43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8" name="Line 43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9" name="Line 43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0" name="Line 44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1" name="Line 44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2" name="Line 44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3" name="Line 44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4" name="Line 44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5" name="Line 44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6" name="Line 44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7" name="Line 44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8" name="Line 44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9" name="Line 44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0" name="Line 45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1" name="Line 45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2" name="Line 45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3" name="Line 45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4" name="Line 45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5" name="Line 45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6" name="Line 45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7" name="Line 45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8" name="Line 45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9" name="Line 45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60" name="Line 46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61" name="Line 46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62" name="Line 46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123825</xdr:rowOff>
    </xdr:from>
    <xdr:to>
      <xdr:col>8</xdr:col>
      <xdr:colOff>0</xdr:colOff>
      <xdr:row>15</xdr:row>
      <xdr:rowOff>123825</xdr:rowOff>
    </xdr:to>
    <xdr:sp>
      <xdr:nvSpPr>
        <xdr:cNvPr id="463" name="Line 463"/>
        <xdr:cNvSpPr>
          <a:spLocks/>
        </xdr:cNvSpPr>
      </xdr:nvSpPr>
      <xdr:spPr>
        <a:xfrm>
          <a:off x="5829300" y="3552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64" name="Line 46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65" name="Line 46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66" name="Line 46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67" name="Line 46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68" name="Line 46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69" name="Line 46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0" name="Line 47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1" name="Line 47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2" name="Line 47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3" name="Line 47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4" name="Line 47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5" name="Line 47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6" name="Line 47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7" name="Line 47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8" name="Line 47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79" name="Line 47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80" name="Line 48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81" name="Line 48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82" name="Line 48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123825</xdr:rowOff>
    </xdr:from>
    <xdr:to>
      <xdr:col>8</xdr:col>
      <xdr:colOff>0</xdr:colOff>
      <xdr:row>21</xdr:row>
      <xdr:rowOff>123825</xdr:rowOff>
    </xdr:to>
    <xdr:sp>
      <xdr:nvSpPr>
        <xdr:cNvPr id="483" name="Line 483"/>
        <xdr:cNvSpPr>
          <a:spLocks/>
        </xdr:cNvSpPr>
      </xdr:nvSpPr>
      <xdr:spPr>
        <a:xfrm>
          <a:off x="5829300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484" name="Line 484"/>
        <xdr:cNvSpPr>
          <a:spLocks/>
        </xdr:cNvSpPr>
      </xdr:nvSpPr>
      <xdr:spPr>
        <a:xfrm>
          <a:off x="5829300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85" name="Line 48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86" name="Line 48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87" name="Line 48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88" name="Line 48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89" name="Line 48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0" name="Line 49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1" name="Line 49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2" name="Line 49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3" name="Line 49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4" name="Line 49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5" name="Line 49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6" name="Line 49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7" name="Line 49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8" name="Line 49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9" name="Line 49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0" name="Line 50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1" name="Line 50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2" name="Line 50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3" name="Line 50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4" name="Line 50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5" name="Line 50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6" name="Line 50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7" name="Line 50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8" name="Line 50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9" name="Line 50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0" name="Line 51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1" name="Line 51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2" name="Line 51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3" name="Line 51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4" name="Line 51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5" name="Line 51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6" name="Line 51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7" name="Line 51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8" name="Line 51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9" name="Line 51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0" name="Line 52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1" name="Line 52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2" name="Line 52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123825</xdr:rowOff>
    </xdr:from>
    <xdr:to>
      <xdr:col>8</xdr:col>
      <xdr:colOff>0</xdr:colOff>
      <xdr:row>27</xdr:row>
      <xdr:rowOff>123825</xdr:rowOff>
    </xdr:to>
    <xdr:sp>
      <xdr:nvSpPr>
        <xdr:cNvPr id="523" name="Line 523"/>
        <xdr:cNvSpPr>
          <a:spLocks/>
        </xdr:cNvSpPr>
      </xdr:nvSpPr>
      <xdr:spPr>
        <a:xfrm>
          <a:off x="5829300" y="663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4" name="Line 52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5" name="Line 52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6" name="Line 52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7" name="Line 52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8" name="Line 52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9" name="Line 52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0" name="Line 53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1" name="Line 53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2" name="Line 53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3" name="Line 53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4" name="Line 53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5" name="Line 53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6" name="Line 53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7" name="Line 53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8" name="Line 53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9" name="Line 53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0" name="Line 54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1" name="Line 54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2" name="Line 54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3" name="Line 54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4" name="Line 54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5" name="Line 54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6" name="Line 54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7" name="Line 54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8" name="Line 54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9" name="Line 54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0" name="Line 55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1" name="Line 55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2" name="Line 55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3" name="Line 55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4" name="Line 55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5" name="Line 55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6" name="Line 55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0" name="Line 56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123825</xdr:rowOff>
    </xdr:from>
    <xdr:to>
      <xdr:col>8</xdr:col>
      <xdr:colOff>0</xdr:colOff>
      <xdr:row>30</xdr:row>
      <xdr:rowOff>123825</xdr:rowOff>
    </xdr:to>
    <xdr:sp>
      <xdr:nvSpPr>
        <xdr:cNvPr id="562" name="Line 562"/>
        <xdr:cNvSpPr>
          <a:spLocks/>
        </xdr:cNvSpPr>
      </xdr:nvSpPr>
      <xdr:spPr>
        <a:xfrm>
          <a:off x="5829300" y="743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6" name="Line 56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3" name="Line 57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4" name="Line 57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6" name="Line 57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0" name="Line 58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1" name="Line 58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2" name="Line 58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3" name="Line 58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4" name="Line 58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5" name="Line 58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6" name="Line 58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7" name="Line 58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8" name="Line 58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6" name="Line 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0" name="Line 1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1" name="Line 1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2" name="Line 1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3" name="Line 1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4" name="Line 1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5" name="Line 1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6" name="Line 1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7" name="Line 1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8</xdr:col>
      <xdr:colOff>0</xdr:colOff>
      <xdr:row>16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58293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19" name="Line 1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0" name="Line 2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1" name="Line 2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2" name="Line 2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3" name="Line 2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4" name="Line 2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5" name="Line 2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6" name="Line 2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7" name="Line 2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8" name="Line 2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9" name="Line 2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1" name="Line 3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2" name="Line 3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3" name="Line 3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4" name="Line 3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5" name="Line 3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8</xdr:col>
      <xdr:colOff>0</xdr:colOff>
      <xdr:row>16</xdr:row>
      <xdr:rowOff>123825</xdr:rowOff>
    </xdr:to>
    <xdr:sp>
      <xdr:nvSpPr>
        <xdr:cNvPr id="36" name="Line 36"/>
        <xdr:cNvSpPr>
          <a:spLocks/>
        </xdr:cNvSpPr>
      </xdr:nvSpPr>
      <xdr:spPr>
        <a:xfrm>
          <a:off x="58293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8</xdr:col>
      <xdr:colOff>0</xdr:colOff>
      <xdr:row>13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8" name="Line 3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9" name="Line 3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0" name="Line 4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1" name="Line 4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2" name="Line 4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4" name="Line 4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5" name="Line 4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6" name="Line 46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7" name="Line 47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8" name="Line 4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9" name="Line 4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50" name="Line 5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51" name="Line 5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52" name="Line 5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53" name="Line 5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54" name="Line 5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55" name="Line 5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8</xdr:col>
      <xdr:colOff>0</xdr:colOff>
      <xdr:row>13</xdr:row>
      <xdr:rowOff>123825</xdr:rowOff>
    </xdr:to>
    <xdr:sp>
      <xdr:nvSpPr>
        <xdr:cNvPr id="56" name="Line 56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8</xdr:col>
      <xdr:colOff>0</xdr:colOff>
      <xdr:row>13</xdr:row>
      <xdr:rowOff>123825</xdr:rowOff>
    </xdr:to>
    <xdr:sp>
      <xdr:nvSpPr>
        <xdr:cNvPr id="57" name="Line 57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8" name="Line 5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59" name="Line 5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60" name="Line 6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61" name="Line 6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62" name="Line 6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63" name="Line 6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64" name="Line 6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65" name="Line 6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66" name="Line 6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67" name="Line 6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68" name="Line 6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69" name="Line 6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70" name="Line 7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71" name="Line 7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72" name="Line 7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73" name="Line 7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74" name="Line 7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8</xdr:col>
      <xdr:colOff>0</xdr:colOff>
      <xdr:row>16</xdr:row>
      <xdr:rowOff>123825</xdr:rowOff>
    </xdr:to>
    <xdr:sp>
      <xdr:nvSpPr>
        <xdr:cNvPr id="75" name="Line 75"/>
        <xdr:cNvSpPr>
          <a:spLocks/>
        </xdr:cNvSpPr>
      </xdr:nvSpPr>
      <xdr:spPr>
        <a:xfrm>
          <a:off x="58293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8</xdr:col>
      <xdr:colOff>0</xdr:colOff>
      <xdr:row>13</xdr:row>
      <xdr:rowOff>123825</xdr:rowOff>
    </xdr:to>
    <xdr:sp>
      <xdr:nvSpPr>
        <xdr:cNvPr id="76" name="Line 76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77" name="Line 77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78" name="Line 7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79" name="Line 7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80" name="Line 8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81" name="Line 8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82" name="Line 8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83" name="Line 8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84" name="Line 8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85" name="Line 8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86" name="Line 86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87" name="Line 87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88" name="Line 8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89" name="Line 8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90" name="Line 9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91" name="Line 9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92" name="Line 9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93" name="Line 9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94" name="Line 9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8</xdr:col>
      <xdr:colOff>0</xdr:colOff>
      <xdr:row>13</xdr:row>
      <xdr:rowOff>123825</xdr:rowOff>
    </xdr:to>
    <xdr:sp>
      <xdr:nvSpPr>
        <xdr:cNvPr id="95" name="Line 95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96" name="Line 96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97" name="Line 97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98" name="Line 9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99" name="Line 9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00" name="Line 10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01" name="Line 10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02" name="Line 10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03" name="Line 10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04" name="Line 10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05" name="Line 10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06" name="Line 106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07" name="Line 107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08" name="Line 10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09" name="Line 10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10" name="Line 11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11" name="Line 11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13" name="Line 11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8</xdr:col>
      <xdr:colOff>0</xdr:colOff>
      <xdr:row>16</xdr:row>
      <xdr:rowOff>123825</xdr:rowOff>
    </xdr:to>
    <xdr:sp>
      <xdr:nvSpPr>
        <xdr:cNvPr id="114" name="Line 114"/>
        <xdr:cNvSpPr>
          <a:spLocks/>
        </xdr:cNvSpPr>
      </xdr:nvSpPr>
      <xdr:spPr>
        <a:xfrm>
          <a:off x="58293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15" name="Line 115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16" name="Line 116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17" name="Line 117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18" name="Line 118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19" name="Line 119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20" name="Line 120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21" name="Line 121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22" name="Line 122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23" name="Line 123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24" name="Line 124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26" name="Line 126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27" name="Line 127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28" name="Line 128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29" name="Line 129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30" name="Line 130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31" name="Line 131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132" name="Line 132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123825</xdr:rowOff>
    </xdr:from>
    <xdr:to>
      <xdr:col>8</xdr:col>
      <xdr:colOff>0</xdr:colOff>
      <xdr:row>22</xdr:row>
      <xdr:rowOff>123825</xdr:rowOff>
    </xdr:to>
    <xdr:sp>
      <xdr:nvSpPr>
        <xdr:cNvPr id="133" name="Line 133"/>
        <xdr:cNvSpPr>
          <a:spLocks/>
        </xdr:cNvSpPr>
      </xdr:nvSpPr>
      <xdr:spPr>
        <a:xfrm>
          <a:off x="582930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123825</xdr:rowOff>
    </xdr:from>
    <xdr:to>
      <xdr:col>8</xdr:col>
      <xdr:colOff>0</xdr:colOff>
      <xdr:row>25</xdr:row>
      <xdr:rowOff>123825</xdr:rowOff>
    </xdr:to>
    <xdr:sp>
      <xdr:nvSpPr>
        <xdr:cNvPr id="134" name="Line 134"/>
        <xdr:cNvSpPr>
          <a:spLocks/>
        </xdr:cNvSpPr>
      </xdr:nvSpPr>
      <xdr:spPr>
        <a:xfrm>
          <a:off x="5829300" y="618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6" name="Line 13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7" name="Line 13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9" name="Line 13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1" name="Line 14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2" name="Line 14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3" name="Line 14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4" name="Line 14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5" name="Line 14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6" name="Line 14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7" name="Line 14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8" name="Line 14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8</xdr:col>
      <xdr:colOff>0</xdr:colOff>
      <xdr:row>13</xdr:row>
      <xdr:rowOff>123825</xdr:rowOff>
    </xdr:to>
    <xdr:sp>
      <xdr:nvSpPr>
        <xdr:cNvPr id="152" name="Line 152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3" name="Line 15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4" name="Line 15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5" name="Line 15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6" name="Line 15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7" name="Line 15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8" name="Line 15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59" name="Line 15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0" name="Line 16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1" name="Line 16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2" name="Line 16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4" name="Line 16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7" name="Line 16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8" name="Line 16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69" name="Line 16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0" name="Line 17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1" name="Line 17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2" name="Line 17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3" name="Line 17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4" name="Line 17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5" name="Line 17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6" name="Line 17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7" name="Line 17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8" name="Line 17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79" name="Line 17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0" name="Line 18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1" name="Line 18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2" name="Line 18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3" name="Line 18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4" name="Line 18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5" name="Line 18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6" name="Line 18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7" name="Line 18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8" name="Line 18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89" name="Line 18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90" name="Line 19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8</xdr:col>
      <xdr:colOff>0</xdr:colOff>
      <xdr:row>13</xdr:row>
      <xdr:rowOff>123825</xdr:rowOff>
    </xdr:to>
    <xdr:sp>
      <xdr:nvSpPr>
        <xdr:cNvPr id="191" name="Line 191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92" name="Line 19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93" name="Line 19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94" name="Line 19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95" name="Line 19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96" name="Line 196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97" name="Line 197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98" name="Line 19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199" name="Line 19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00" name="Line 20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01" name="Line 20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02" name="Line 20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03" name="Line 20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04" name="Line 20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05" name="Line 20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06" name="Line 206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07" name="Line 207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08" name="Line 20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209" name="Line 20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210" name="Line 21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123825</xdr:rowOff>
    </xdr:from>
    <xdr:to>
      <xdr:col>8</xdr:col>
      <xdr:colOff>0</xdr:colOff>
      <xdr:row>16</xdr:row>
      <xdr:rowOff>123825</xdr:rowOff>
    </xdr:to>
    <xdr:sp>
      <xdr:nvSpPr>
        <xdr:cNvPr id="211" name="Line 211"/>
        <xdr:cNvSpPr>
          <a:spLocks/>
        </xdr:cNvSpPr>
      </xdr:nvSpPr>
      <xdr:spPr>
        <a:xfrm>
          <a:off x="5829300" y="3781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13" name="Line 213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14" name="Line 214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15" name="Line 215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16" name="Line 216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17" name="Line 217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18" name="Line 218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19" name="Line 219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20" name="Line 220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21" name="Line 221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22" name="Line 222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23" name="Line 223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24" name="Line 224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25" name="Line 225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26" name="Line 226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0</xdr:rowOff>
    </xdr:from>
    <xdr:to>
      <xdr:col>8</xdr:col>
      <xdr:colOff>0</xdr:colOff>
      <xdr:row>17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2930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8</xdr:col>
      <xdr:colOff>0</xdr:colOff>
      <xdr:row>19</xdr:row>
      <xdr:rowOff>123825</xdr:rowOff>
    </xdr:to>
    <xdr:sp>
      <xdr:nvSpPr>
        <xdr:cNvPr id="228" name="Line 228"/>
        <xdr:cNvSpPr>
          <a:spLocks/>
        </xdr:cNvSpPr>
      </xdr:nvSpPr>
      <xdr:spPr>
        <a:xfrm>
          <a:off x="5829300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1" name="Line 23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2" name="Line 23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5" name="Line 23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6" name="Line 23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1" name="Line 24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3" name="Line 24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5" name="Line 24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6" name="Line 24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8" name="Line 24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49" name="Line 24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0" name="Line 25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1" name="Line 25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2" name="Line 25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3" name="Line 25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4" name="Line 25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5" name="Line 25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6" name="Line 25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7" name="Line 25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8" name="Line 25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59" name="Line 25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0" name="Line 26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1" name="Line 26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2" name="Line 26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5" name="Line 26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66" name="Line 26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8</xdr:col>
      <xdr:colOff>0</xdr:colOff>
      <xdr:row>19</xdr:row>
      <xdr:rowOff>123825</xdr:rowOff>
    </xdr:to>
    <xdr:sp>
      <xdr:nvSpPr>
        <xdr:cNvPr id="267" name="Line 267"/>
        <xdr:cNvSpPr>
          <a:spLocks/>
        </xdr:cNvSpPr>
      </xdr:nvSpPr>
      <xdr:spPr>
        <a:xfrm>
          <a:off x="5829300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68" name="Line 268"/>
        <xdr:cNvSpPr>
          <a:spLocks/>
        </xdr:cNvSpPr>
      </xdr:nvSpPr>
      <xdr:spPr>
        <a:xfrm>
          <a:off x="58293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8293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8293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71" name="Line 271"/>
        <xdr:cNvSpPr>
          <a:spLocks/>
        </xdr:cNvSpPr>
      </xdr:nvSpPr>
      <xdr:spPr>
        <a:xfrm>
          <a:off x="58293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72" name="Line 272"/>
        <xdr:cNvSpPr>
          <a:spLocks/>
        </xdr:cNvSpPr>
      </xdr:nvSpPr>
      <xdr:spPr>
        <a:xfrm>
          <a:off x="58293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293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74" name="Line 274"/>
        <xdr:cNvSpPr>
          <a:spLocks/>
        </xdr:cNvSpPr>
      </xdr:nvSpPr>
      <xdr:spPr>
        <a:xfrm>
          <a:off x="58293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75" name="Line 275"/>
        <xdr:cNvSpPr>
          <a:spLocks/>
        </xdr:cNvSpPr>
      </xdr:nvSpPr>
      <xdr:spPr>
        <a:xfrm>
          <a:off x="58293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76" name="Line 276"/>
        <xdr:cNvSpPr>
          <a:spLocks/>
        </xdr:cNvSpPr>
      </xdr:nvSpPr>
      <xdr:spPr>
        <a:xfrm>
          <a:off x="58293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77" name="Line 277"/>
        <xdr:cNvSpPr>
          <a:spLocks/>
        </xdr:cNvSpPr>
      </xdr:nvSpPr>
      <xdr:spPr>
        <a:xfrm>
          <a:off x="58293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78" name="Line 278"/>
        <xdr:cNvSpPr>
          <a:spLocks/>
        </xdr:cNvSpPr>
      </xdr:nvSpPr>
      <xdr:spPr>
        <a:xfrm>
          <a:off x="58293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79" name="Line 279"/>
        <xdr:cNvSpPr>
          <a:spLocks/>
        </xdr:cNvSpPr>
      </xdr:nvSpPr>
      <xdr:spPr>
        <a:xfrm>
          <a:off x="58293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80" name="Line 280"/>
        <xdr:cNvSpPr>
          <a:spLocks/>
        </xdr:cNvSpPr>
      </xdr:nvSpPr>
      <xdr:spPr>
        <a:xfrm>
          <a:off x="58293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81" name="Line 281"/>
        <xdr:cNvSpPr>
          <a:spLocks/>
        </xdr:cNvSpPr>
      </xdr:nvSpPr>
      <xdr:spPr>
        <a:xfrm>
          <a:off x="58293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82" name="Line 282"/>
        <xdr:cNvSpPr>
          <a:spLocks/>
        </xdr:cNvSpPr>
      </xdr:nvSpPr>
      <xdr:spPr>
        <a:xfrm>
          <a:off x="58293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8293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8293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85" name="Line 285"/>
        <xdr:cNvSpPr>
          <a:spLocks/>
        </xdr:cNvSpPr>
      </xdr:nvSpPr>
      <xdr:spPr>
        <a:xfrm>
          <a:off x="58293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86" name="Line 286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123825</xdr:rowOff>
    </xdr:from>
    <xdr:to>
      <xdr:col>8</xdr:col>
      <xdr:colOff>0</xdr:colOff>
      <xdr:row>22</xdr:row>
      <xdr:rowOff>123825</xdr:rowOff>
    </xdr:to>
    <xdr:sp>
      <xdr:nvSpPr>
        <xdr:cNvPr id="287" name="Line 287"/>
        <xdr:cNvSpPr>
          <a:spLocks/>
        </xdr:cNvSpPr>
      </xdr:nvSpPr>
      <xdr:spPr>
        <a:xfrm>
          <a:off x="5829300" y="538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88" name="Line 288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89" name="Line 289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90" name="Line 290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91" name="Line 291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92" name="Line 292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93" name="Line 293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94" name="Line 294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95" name="Line 295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96" name="Line 296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97" name="Line 297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98" name="Line 298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99" name="Line 299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300" name="Line 300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301" name="Line 301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302" name="Line 302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303" name="Line 303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304" name="Line 304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305" name="Line 305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306" name="Line 306"/>
        <xdr:cNvSpPr>
          <a:spLocks/>
        </xdr:cNvSpPr>
      </xdr:nvSpPr>
      <xdr:spPr>
        <a:xfrm>
          <a:off x="5829300" y="5524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123825</xdr:rowOff>
    </xdr:from>
    <xdr:to>
      <xdr:col>8</xdr:col>
      <xdr:colOff>0</xdr:colOff>
      <xdr:row>28</xdr:row>
      <xdr:rowOff>123825</xdr:rowOff>
    </xdr:to>
    <xdr:sp>
      <xdr:nvSpPr>
        <xdr:cNvPr id="307" name="Line 307"/>
        <xdr:cNvSpPr>
          <a:spLocks/>
        </xdr:cNvSpPr>
      </xdr:nvSpPr>
      <xdr:spPr>
        <a:xfrm>
          <a:off x="5829300" y="698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308" name="Line 308"/>
        <xdr:cNvSpPr>
          <a:spLocks/>
        </xdr:cNvSpPr>
      </xdr:nvSpPr>
      <xdr:spPr>
        <a:xfrm>
          <a:off x="5829300" y="7124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8</xdr:col>
      <xdr:colOff>0</xdr:colOff>
      <xdr:row>13</xdr:row>
      <xdr:rowOff>123825</xdr:rowOff>
    </xdr:to>
    <xdr:sp>
      <xdr:nvSpPr>
        <xdr:cNvPr id="309" name="Line 309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10" name="Line 31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11" name="Line 31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12" name="Line 31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13" name="Line 31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14" name="Line 31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15" name="Line 31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16" name="Line 316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17" name="Line 317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18" name="Line 31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19" name="Line 31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20" name="Line 32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21" name="Line 32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22" name="Line 32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23" name="Line 32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24" name="Line 32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25" name="Line 32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26" name="Line 326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27" name="Line 327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8</xdr:col>
      <xdr:colOff>0</xdr:colOff>
      <xdr:row>13</xdr:row>
      <xdr:rowOff>123825</xdr:rowOff>
    </xdr:to>
    <xdr:sp>
      <xdr:nvSpPr>
        <xdr:cNvPr id="328" name="Line 328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29" name="Line 32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30" name="Line 33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31" name="Line 33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32" name="Line 33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33" name="Line 33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34" name="Line 33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35" name="Line 33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36" name="Line 336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37" name="Line 337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38" name="Line 33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39" name="Line 33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40" name="Line 34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41" name="Line 34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42" name="Line 34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43" name="Line 34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44" name="Line 34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45" name="Line 34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346" name="Line 346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123825</xdr:rowOff>
    </xdr:from>
    <xdr:to>
      <xdr:col>8</xdr:col>
      <xdr:colOff>0</xdr:colOff>
      <xdr:row>34</xdr:row>
      <xdr:rowOff>123825</xdr:rowOff>
    </xdr:to>
    <xdr:sp>
      <xdr:nvSpPr>
        <xdr:cNvPr id="347" name="Line 347"/>
        <xdr:cNvSpPr>
          <a:spLocks/>
        </xdr:cNvSpPr>
      </xdr:nvSpPr>
      <xdr:spPr>
        <a:xfrm>
          <a:off x="582930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48" name="Line 34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49" name="Line 34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50" name="Line 35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51" name="Line 35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52" name="Line 35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53" name="Line 35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54" name="Line 35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55" name="Line 35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56" name="Line 35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57" name="Line 35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58" name="Line 35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59" name="Line 35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60" name="Line 36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61" name="Line 36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62" name="Line 36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63" name="Line 36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64" name="Line 36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65" name="Line 36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66" name="Line 36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67" name="Line 36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68" name="Line 36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69" name="Line 36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70" name="Line 37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71" name="Line 37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72" name="Line 37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73" name="Line 37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74" name="Line 37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75" name="Line 37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76" name="Line 376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77" name="Line 377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78" name="Line 378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79" name="Line 379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80" name="Line 380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81" name="Line 381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82" name="Line 382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83" name="Line 383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84" name="Line 384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>
      <xdr:nvSpPr>
        <xdr:cNvPr id="385" name="Line 385"/>
        <xdr:cNvSpPr>
          <a:spLocks/>
        </xdr:cNvSpPr>
      </xdr:nvSpPr>
      <xdr:spPr>
        <a:xfrm>
          <a:off x="5829300" y="3657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386" name="Line 386"/>
        <xdr:cNvSpPr>
          <a:spLocks/>
        </xdr:cNvSpPr>
      </xdr:nvSpPr>
      <xdr:spPr>
        <a:xfrm>
          <a:off x="5829300" y="872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87" name="Line 38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88" name="Line 38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89" name="Line 38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0" name="Line 39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1" name="Line 39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2" name="Line 39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3" name="Line 39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4" name="Line 39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5" name="Line 39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6" name="Line 39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7" name="Line 39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8" name="Line 39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99" name="Line 39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0" name="Line 40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1" name="Line 40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2" name="Line 40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3" name="Line 40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4" name="Line 40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7" name="Line 40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8" name="Line 40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09" name="Line 40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0" name="Line 41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1" name="Line 41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2" name="Line 41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3" name="Line 41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4" name="Line 41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5" name="Line 41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6" name="Line 41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7" name="Line 41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8" name="Line 41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19" name="Line 41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0" name="Line 42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1" name="Line 42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2" name="Line 42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3" name="Line 42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4" name="Line 42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5" name="Line 42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6" name="Line 42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7" name="Line 42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8" name="Line 42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29" name="Line 42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0" name="Line 43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1" name="Line 43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2" name="Line 43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3" name="Line 43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4" name="Line 43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5" name="Line 43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6" name="Line 43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7" name="Line 43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8" name="Line 43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39" name="Line 43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0" name="Line 44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1" name="Line 44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2" name="Line 44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3" name="Line 44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4" name="Line 44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5" name="Line 44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6" name="Line 44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7" name="Line 44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8" name="Line 44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49" name="Line 44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0" name="Line 45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1" name="Line 45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2" name="Line 45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3" name="Line 45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4" name="Line 45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5" name="Line 45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6" name="Line 45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7" name="Line 45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8" name="Line 45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59" name="Line 45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60" name="Line 46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61" name="Line 46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62" name="Line 46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123825</xdr:rowOff>
    </xdr:from>
    <xdr:to>
      <xdr:col>8</xdr:col>
      <xdr:colOff>0</xdr:colOff>
      <xdr:row>13</xdr:row>
      <xdr:rowOff>123825</xdr:rowOff>
    </xdr:to>
    <xdr:sp>
      <xdr:nvSpPr>
        <xdr:cNvPr id="463" name="Line 463"/>
        <xdr:cNvSpPr>
          <a:spLocks/>
        </xdr:cNvSpPr>
      </xdr:nvSpPr>
      <xdr:spPr>
        <a:xfrm>
          <a:off x="5829300" y="309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64" name="Line 46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65" name="Line 46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66" name="Line 466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67" name="Line 467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68" name="Line 46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69" name="Line 46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70" name="Line 47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71" name="Line 47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72" name="Line 47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73" name="Line 473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74" name="Line 474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75" name="Line 475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76" name="Line 476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77" name="Line 477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78" name="Line 478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79" name="Line 479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80" name="Line 480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81" name="Line 481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14</xdr:row>
      <xdr:rowOff>0</xdr:rowOff>
    </xdr:to>
    <xdr:sp>
      <xdr:nvSpPr>
        <xdr:cNvPr id="482" name="Line 482"/>
        <xdr:cNvSpPr>
          <a:spLocks/>
        </xdr:cNvSpPr>
      </xdr:nvSpPr>
      <xdr:spPr>
        <a:xfrm>
          <a:off x="5829300" y="320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123825</xdr:rowOff>
    </xdr:from>
    <xdr:to>
      <xdr:col>8</xdr:col>
      <xdr:colOff>0</xdr:colOff>
      <xdr:row>19</xdr:row>
      <xdr:rowOff>123825</xdr:rowOff>
    </xdr:to>
    <xdr:sp>
      <xdr:nvSpPr>
        <xdr:cNvPr id="483" name="Line 483"/>
        <xdr:cNvSpPr>
          <a:spLocks/>
        </xdr:cNvSpPr>
      </xdr:nvSpPr>
      <xdr:spPr>
        <a:xfrm>
          <a:off x="5829300" y="45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484" name="Line 484"/>
        <xdr:cNvSpPr>
          <a:spLocks/>
        </xdr:cNvSpPr>
      </xdr:nvSpPr>
      <xdr:spPr>
        <a:xfrm>
          <a:off x="5829300" y="472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85" name="Line 48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86" name="Line 48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87" name="Line 48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88" name="Line 48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89" name="Line 48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0" name="Line 49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1" name="Line 49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2" name="Line 49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3" name="Line 49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4" name="Line 49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5" name="Line 49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6" name="Line 49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7" name="Line 49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8" name="Line 49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99" name="Line 49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0" name="Line 50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1" name="Line 50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2" name="Line 50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3" name="Line 50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4" name="Line 50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5" name="Line 50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6" name="Line 50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7" name="Line 50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8" name="Line 50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09" name="Line 50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0" name="Line 51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1" name="Line 51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2" name="Line 51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3" name="Line 51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4" name="Line 51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5" name="Line 51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6" name="Line 51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7" name="Line 51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8" name="Line 51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19" name="Line 51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0" name="Line 52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1" name="Line 52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2" name="Line 52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123825</xdr:rowOff>
    </xdr:from>
    <xdr:to>
      <xdr:col>8</xdr:col>
      <xdr:colOff>0</xdr:colOff>
      <xdr:row>25</xdr:row>
      <xdr:rowOff>123825</xdr:rowOff>
    </xdr:to>
    <xdr:sp>
      <xdr:nvSpPr>
        <xdr:cNvPr id="523" name="Line 523"/>
        <xdr:cNvSpPr>
          <a:spLocks/>
        </xdr:cNvSpPr>
      </xdr:nvSpPr>
      <xdr:spPr>
        <a:xfrm>
          <a:off x="5829300" y="618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4" name="Line 52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5" name="Line 52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6" name="Line 52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7" name="Line 52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8" name="Line 52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29" name="Line 52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0" name="Line 53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1" name="Line 53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2" name="Line 53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3" name="Line 53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4" name="Line 53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5" name="Line 53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6" name="Line 53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7" name="Line 53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8" name="Line 53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39" name="Line 53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0" name="Line 54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1" name="Line 54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2" name="Line 54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3" name="Line 54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4" name="Line 54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5" name="Line 54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6" name="Line 54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7" name="Line 54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8" name="Line 54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49" name="Line 54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0" name="Line 55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1" name="Line 55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2" name="Line 55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3" name="Line 55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4" name="Line 55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5" name="Line 55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6" name="Line 55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0" name="Line 56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123825</xdr:rowOff>
    </xdr:from>
    <xdr:to>
      <xdr:col>8</xdr:col>
      <xdr:colOff>0</xdr:colOff>
      <xdr:row>28</xdr:row>
      <xdr:rowOff>123825</xdr:rowOff>
    </xdr:to>
    <xdr:sp>
      <xdr:nvSpPr>
        <xdr:cNvPr id="562" name="Line 562"/>
        <xdr:cNvSpPr>
          <a:spLocks/>
        </xdr:cNvSpPr>
      </xdr:nvSpPr>
      <xdr:spPr>
        <a:xfrm>
          <a:off x="5829300" y="698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6" name="Line 56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3" name="Line 57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4" name="Line 57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6" name="Line 57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0" name="Line 580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1" name="Line 581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2" name="Line 582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3" name="Line 583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4" name="Line 584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5" name="Line 585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6" name="Line 586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7" name="Line 587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588" name="Line 588"/>
        <xdr:cNvSpPr>
          <a:spLocks/>
        </xdr:cNvSpPr>
      </xdr:nvSpPr>
      <xdr:spPr>
        <a:xfrm>
          <a:off x="5829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4"/>
  <sheetViews>
    <sheetView workbookViewId="0" topLeftCell="A1">
      <selection activeCell="J21" sqref="J21"/>
    </sheetView>
  </sheetViews>
  <sheetFormatPr defaultColWidth="9.33203125" defaultRowHeight="21"/>
  <cols>
    <col min="1" max="1" width="9.33203125" style="52" customWidth="1"/>
    <col min="2" max="2" width="7" style="52" customWidth="1"/>
    <col min="3" max="5" width="15" style="52" customWidth="1"/>
    <col min="6" max="7" width="9.33203125" style="49" customWidth="1"/>
    <col min="8" max="8" width="19.66015625" style="49" bestFit="1" customWidth="1"/>
    <col min="9" max="9" width="9.33203125" style="49" customWidth="1"/>
    <col min="10" max="10" width="13.5" style="49" bestFit="1" customWidth="1"/>
    <col min="11" max="16384" width="9.33203125" style="49" customWidth="1"/>
  </cols>
  <sheetData>
    <row r="3" spans="1:5" ht="14.25">
      <c r="A3" s="52">
        <v>30</v>
      </c>
      <c r="B3" s="52">
        <v>100</v>
      </c>
      <c r="C3" s="50" t="s">
        <v>28</v>
      </c>
      <c r="D3" s="50" t="s">
        <v>19</v>
      </c>
      <c r="E3" s="50" t="s">
        <v>29</v>
      </c>
    </row>
    <row r="4" spans="1:5" ht="14.25">
      <c r="A4" s="52">
        <v>40</v>
      </c>
      <c r="B4" s="52">
        <v>100</v>
      </c>
      <c r="C4" s="50" t="s">
        <v>22</v>
      </c>
      <c r="D4" s="50" t="s">
        <v>19</v>
      </c>
      <c r="E4" s="50" t="s">
        <v>23</v>
      </c>
    </row>
    <row r="5" spans="1:5" ht="14.25">
      <c r="A5" s="52">
        <v>50</v>
      </c>
      <c r="B5" s="52">
        <v>100</v>
      </c>
      <c r="C5" s="50" t="s">
        <v>20</v>
      </c>
      <c r="D5" s="50" t="s">
        <v>19</v>
      </c>
      <c r="E5" s="50" t="s">
        <v>26</v>
      </c>
    </row>
    <row r="6" spans="1:5" ht="14.25">
      <c r="A6" s="52">
        <v>60</v>
      </c>
      <c r="B6" s="52">
        <v>100</v>
      </c>
      <c r="C6" s="50" t="s">
        <v>20</v>
      </c>
      <c r="D6" s="50" t="s">
        <v>19</v>
      </c>
      <c r="E6" s="50" t="s">
        <v>26</v>
      </c>
    </row>
    <row r="7" spans="1:5" ht="14.25">
      <c r="A7" s="52">
        <v>70</v>
      </c>
      <c r="B7" s="52">
        <v>100</v>
      </c>
      <c r="C7" s="50" t="s">
        <v>31</v>
      </c>
      <c r="D7" s="50" t="s">
        <v>19</v>
      </c>
      <c r="E7" s="50" t="s">
        <v>26</v>
      </c>
    </row>
    <row r="8" spans="1:5" ht="14.25">
      <c r="A8" s="52">
        <v>80</v>
      </c>
      <c r="B8" s="52">
        <v>100</v>
      </c>
      <c r="C8" s="50" t="s">
        <v>32</v>
      </c>
      <c r="D8" s="50" t="s">
        <v>19</v>
      </c>
      <c r="E8" s="50" t="s">
        <v>25</v>
      </c>
    </row>
    <row r="9" spans="1:5" ht="14.25">
      <c r="A9" s="52">
        <v>90</v>
      </c>
      <c r="B9" s="52">
        <v>100</v>
      </c>
      <c r="C9" s="50" t="s">
        <v>32</v>
      </c>
      <c r="D9" s="50" t="s">
        <v>19</v>
      </c>
      <c r="E9" s="50" t="s">
        <v>25</v>
      </c>
    </row>
    <row r="10" spans="1:5" ht="14.25">
      <c r="A10" s="52">
        <v>100</v>
      </c>
      <c r="B10" s="52">
        <v>100</v>
      </c>
      <c r="C10" s="50" t="s">
        <v>24</v>
      </c>
      <c r="D10" s="50" t="s">
        <v>19</v>
      </c>
      <c r="E10" s="50" t="s">
        <v>25</v>
      </c>
    </row>
    <row r="11" spans="1:5" ht="14.25">
      <c r="A11" s="52">
        <v>125</v>
      </c>
      <c r="B11" s="52">
        <v>250</v>
      </c>
      <c r="C11" s="50" t="s">
        <v>27</v>
      </c>
      <c r="D11" s="50" t="s">
        <v>19</v>
      </c>
      <c r="E11" s="50" t="s">
        <v>30</v>
      </c>
    </row>
    <row r="12" spans="1:5" ht="14.25">
      <c r="A12" s="52">
        <v>150</v>
      </c>
      <c r="B12" s="52">
        <v>250</v>
      </c>
      <c r="C12" s="50" t="s">
        <v>27</v>
      </c>
      <c r="D12" s="50" t="s">
        <v>19</v>
      </c>
      <c r="E12" s="50" t="s">
        <v>30</v>
      </c>
    </row>
    <row r="13" spans="1:5" ht="14.25">
      <c r="A13" s="52">
        <v>175</v>
      </c>
      <c r="B13" s="52">
        <v>250</v>
      </c>
      <c r="C13" s="50" t="s">
        <v>33</v>
      </c>
      <c r="D13" s="50" t="s">
        <v>19</v>
      </c>
      <c r="E13" s="50" t="s">
        <v>30</v>
      </c>
    </row>
    <row r="14" spans="1:5" ht="14.25">
      <c r="A14" s="52">
        <v>200</v>
      </c>
      <c r="B14" s="52">
        <v>250</v>
      </c>
      <c r="C14" s="50" t="s">
        <v>35</v>
      </c>
      <c r="D14" s="50" t="s">
        <v>19</v>
      </c>
      <c r="E14" s="50" t="s">
        <v>30</v>
      </c>
    </row>
    <row r="15" spans="1:5" ht="14.25">
      <c r="A15" s="52">
        <v>225</v>
      </c>
      <c r="B15" s="52">
        <v>250</v>
      </c>
      <c r="C15" s="50" t="s">
        <v>45</v>
      </c>
      <c r="D15" s="50" t="s">
        <v>19</v>
      </c>
      <c r="E15" s="50" t="s">
        <v>53</v>
      </c>
    </row>
    <row r="16" spans="1:5" ht="14.25">
      <c r="A16" s="52">
        <v>250</v>
      </c>
      <c r="B16" s="52">
        <v>250</v>
      </c>
      <c r="C16" s="50" t="s">
        <v>46</v>
      </c>
      <c r="D16" s="50" t="s">
        <v>19</v>
      </c>
      <c r="E16" s="50" t="s">
        <v>54</v>
      </c>
    </row>
    <row r="17" spans="1:5" ht="14.25">
      <c r="A17" s="52">
        <v>300</v>
      </c>
      <c r="B17" s="52">
        <v>400</v>
      </c>
      <c r="C17" s="50" t="s">
        <v>36</v>
      </c>
      <c r="D17" s="50" t="s">
        <v>19</v>
      </c>
      <c r="E17" s="50" t="s">
        <v>37</v>
      </c>
    </row>
    <row r="18" spans="1:5" ht="14.25">
      <c r="A18" s="52">
        <v>350</v>
      </c>
      <c r="B18" s="52">
        <v>400</v>
      </c>
      <c r="C18" s="50" t="s">
        <v>47</v>
      </c>
      <c r="D18" s="50" t="s">
        <v>19</v>
      </c>
      <c r="E18" s="50" t="s">
        <v>37</v>
      </c>
    </row>
    <row r="19" spans="1:5" ht="14.25">
      <c r="A19" s="52">
        <v>400</v>
      </c>
      <c r="B19" s="52">
        <v>400</v>
      </c>
      <c r="C19" s="50" t="s">
        <v>38</v>
      </c>
      <c r="D19" s="50" t="s">
        <v>19</v>
      </c>
      <c r="E19" s="50" t="s">
        <v>37</v>
      </c>
    </row>
    <row r="20" spans="1:10" ht="14.25">
      <c r="A20" s="52">
        <v>450</v>
      </c>
      <c r="B20" s="52">
        <v>600</v>
      </c>
      <c r="C20" s="50" t="s">
        <v>48</v>
      </c>
      <c r="D20" s="50" t="s">
        <v>19</v>
      </c>
      <c r="E20" s="50" t="s">
        <v>55</v>
      </c>
      <c r="H20" s="49" t="s">
        <v>99</v>
      </c>
      <c r="I20" s="52" t="s">
        <v>98</v>
      </c>
      <c r="J20" s="49" t="s">
        <v>100</v>
      </c>
    </row>
    <row r="21" spans="1:5" ht="14.25">
      <c r="A21" s="52">
        <v>500</v>
      </c>
      <c r="B21" s="52">
        <v>600</v>
      </c>
      <c r="C21" s="50" t="s">
        <v>49</v>
      </c>
      <c r="D21" s="50" t="s">
        <v>19</v>
      </c>
      <c r="E21" s="50" t="s">
        <v>34</v>
      </c>
    </row>
    <row r="22" spans="1:5" ht="14.25">
      <c r="A22" s="52">
        <v>600</v>
      </c>
      <c r="B22" s="52">
        <v>600</v>
      </c>
      <c r="C22" s="50" t="s">
        <v>50</v>
      </c>
      <c r="D22" s="50" t="s">
        <v>19</v>
      </c>
      <c r="E22" s="50" t="s">
        <v>34</v>
      </c>
    </row>
    <row r="23" spans="1:5" ht="14.25">
      <c r="A23" s="52">
        <v>700</v>
      </c>
      <c r="B23" s="52">
        <v>1000</v>
      </c>
      <c r="C23" s="50" t="s">
        <v>51</v>
      </c>
      <c r="D23" s="50" t="s">
        <v>19</v>
      </c>
      <c r="E23" s="50" t="s">
        <v>56</v>
      </c>
    </row>
    <row r="24" spans="1:5" ht="14.25">
      <c r="A24" s="52">
        <v>800</v>
      </c>
      <c r="B24" s="52">
        <v>1000</v>
      </c>
      <c r="C24" s="50" t="s">
        <v>52</v>
      </c>
      <c r="D24" s="50" t="s">
        <v>19</v>
      </c>
      <c r="E24" s="50" t="s">
        <v>56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20"/>
  <sheetViews>
    <sheetView workbookViewId="0" topLeftCell="A1">
      <selection activeCell="H17" sqref="A1:H17"/>
    </sheetView>
  </sheetViews>
  <sheetFormatPr defaultColWidth="9.33203125" defaultRowHeight="21"/>
  <cols>
    <col min="1" max="1" width="5.16015625" style="40" customWidth="1"/>
    <col min="2" max="2" width="26.16015625" style="22" customWidth="1"/>
    <col min="3" max="3" width="14" style="22" customWidth="1"/>
    <col min="4" max="8" width="11.33203125" style="22" customWidth="1"/>
    <col min="9" max="9" width="9.66015625" style="22" customWidth="1"/>
    <col min="10" max="16384" width="9.33203125" style="22" customWidth="1"/>
  </cols>
  <sheetData>
    <row r="1" spans="1:8" s="5" customFormat="1" ht="18" customHeight="1">
      <c r="A1" s="1" t="s">
        <v>0</v>
      </c>
      <c r="B1" s="2"/>
      <c r="C1" s="2"/>
      <c r="D1" s="2"/>
      <c r="E1" s="3"/>
      <c r="F1" s="2"/>
      <c r="G1" s="3"/>
      <c r="H1" s="4"/>
    </row>
    <row r="2" spans="1:8" s="5" customFormat="1" ht="18" customHeight="1">
      <c r="A2" s="6" t="s">
        <v>40</v>
      </c>
      <c r="B2" s="7"/>
      <c r="C2" s="7" t="s">
        <v>129</v>
      </c>
      <c r="D2" s="7"/>
      <c r="E2" s="47" t="s">
        <v>43</v>
      </c>
      <c r="F2" s="7" t="s">
        <v>131</v>
      </c>
      <c r="G2" s="8"/>
      <c r="H2" s="9"/>
    </row>
    <row r="3" spans="1:8" s="5" customFormat="1" ht="18" customHeight="1">
      <c r="A3" s="6" t="s">
        <v>41</v>
      </c>
      <c r="B3" s="7"/>
      <c r="C3" s="7" t="s">
        <v>128</v>
      </c>
      <c r="D3" s="7"/>
      <c r="E3" s="48" t="s">
        <v>44</v>
      </c>
      <c r="F3" s="30">
        <v>6</v>
      </c>
      <c r="G3" s="54" t="s">
        <v>64</v>
      </c>
      <c r="H3" s="9"/>
    </row>
    <row r="4" spans="1:8" s="5" customFormat="1" ht="18" customHeight="1">
      <c r="A4" s="10" t="s">
        <v>1</v>
      </c>
      <c r="B4" s="11" t="s">
        <v>2</v>
      </c>
      <c r="C4" s="59" t="s">
        <v>59</v>
      </c>
      <c r="D4" s="61" t="s">
        <v>60</v>
      </c>
      <c r="E4" s="63"/>
      <c r="F4" s="12" t="s">
        <v>3</v>
      </c>
      <c r="G4" s="12" t="s">
        <v>4</v>
      </c>
      <c r="H4" s="12" t="s">
        <v>5</v>
      </c>
    </row>
    <row r="5" spans="1:8" s="5" customFormat="1" ht="18" customHeight="1">
      <c r="A5" s="13" t="s">
        <v>6</v>
      </c>
      <c r="B5" s="14"/>
      <c r="C5" s="15" t="s">
        <v>120</v>
      </c>
      <c r="D5" s="17" t="s">
        <v>10</v>
      </c>
      <c r="E5" s="17" t="s">
        <v>11</v>
      </c>
      <c r="F5" s="14"/>
      <c r="G5" s="14"/>
      <c r="H5" s="14"/>
    </row>
    <row r="6" spans="1:12" ht="18" customHeight="1">
      <c r="A6" s="18">
        <v>1</v>
      </c>
      <c r="B6" s="19" t="s">
        <v>121</v>
      </c>
      <c r="C6" s="53">
        <v>1600</v>
      </c>
      <c r="D6" s="21">
        <v>1</v>
      </c>
      <c r="E6" s="21">
        <v>15</v>
      </c>
      <c r="F6" s="21" t="s">
        <v>58</v>
      </c>
      <c r="G6" s="21" t="s">
        <v>19</v>
      </c>
      <c r="H6" s="21" t="s">
        <v>119</v>
      </c>
      <c r="J6" s="58"/>
      <c r="K6" s="58">
        <f>+C6</f>
        <v>1600</v>
      </c>
      <c r="L6" s="22">
        <f>+K6/220</f>
        <v>7.2727272727272725</v>
      </c>
    </row>
    <row r="7" spans="1:8" ht="18" customHeight="1">
      <c r="A7" s="18">
        <v>2</v>
      </c>
      <c r="B7" s="19" t="s">
        <v>121</v>
      </c>
      <c r="C7" s="53">
        <v>1300</v>
      </c>
      <c r="D7" s="21">
        <v>1</v>
      </c>
      <c r="E7" s="21">
        <v>15</v>
      </c>
      <c r="F7" s="21" t="s">
        <v>122</v>
      </c>
      <c r="G7" s="21" t="s">
        <v>19</v>
      </c>
      <c r="H7" s="21" t="s">
        <v>119</v>
      </c>
    </row>
    <row r="8" spans="1:8" ht="18" customHeight="1">
      <c r="A8" s="18">
        <v>3</v>
      </c>
      <c r="B8" s="19" t="s">
        <v>57</v>
      </c>
      <c r="C8" s="53">
        <v>1400</v>
      </c>
      <c r="D8" s="21">
        <v>1</v>
      </c>
      <c r="E8" s="21">
        <v>15</v>
      </c>
      <c r="F8" s="21" t="s">
        <v>122</v>
      </c>
      <c r="G8" s="21" t="s">
        <v>19</v>
      </c>
      <c r="H8" s="21" t="s">
        <v>119</v>
      </c>
    </row>
    <row r="9" spans="1:8" ht="18" customHeight="1">
      <c r="A9" s="18">
        <v>4</v>
      </c>
      <c r="B9" s="19" t="s">
        <v>123</v>
      </c>
      <c r="C9" s="53">
        <v>1500</v>
      </c>
      <c r="D9" s="21">
        <v>1</v>
      </c>
      <c r="E9" s="21">
        <v>20</v>
      </c>
      <c r="F9" s="21" t="s">
        <v>124</v>
      </c>
      <c r="G9" s="21" t="s">
        <v>19</v>
      </c>
      <c r="H9" s="21" t="s">
        <v>119</v>
      </c>
    </row>
    <row r="10" spans="1:8" ht="18" customHeight="1">
      <c r="A10" s="18">
        <v>5</v>
      </c>
      <c r="B10" s="19"/>
      <c r="C10" s="53"/>
      <c r="D10" s="21"/>
      <c r="E10" s="21"/>
      <c r="F10" s="21"/>
      <c r="G10" s="21"/>
      <c r="H10" s="21"/>
    </row>
    <row r="11" spans="1:8" ht="18" customHeight="1">
      <c r="A11" s="18">
        <v>6</v>
      </c>
      <c r="B11" s="19"/>
      <c r="C11" s="53"/>
      <c r="D11" s="21"/>
      <c r="E11" s="21"/>
      <c r="F11" s="21"/>
      <c r="G11" s="21"/>
      <c r="H11" s="21"/>
    </row>
    <row r="12" spans="1:8" ht="18" customHeight="1">
      <c r="A12" s="24"/>
      <c r="B12" s="25"/>
      <c r="C12" s="26"/>
      <c r="D12" s="25"/>
      <c r="E12" s="25"/>
      <c r="F12" s="25"/>
      <c r="G12" s="25"/>
      <c r="H12" s="25"/>
    </row>
    <row r="13" spans="1:8" s="5" customFormat="1" ht="18" customHeight="1">
      <c r="A13" s="1"/>
      <c r="B13" s="27" t="s">
        <v>12</v>
      </c>
      <c r="C13" s="28">
        <f>SUM(C6:C12)</f>
        <v>5800</v>
      </c>
      <c r="D13" s="61" t="s">
        <v>61</v>
      </c>
      <c r="E13" s="63"/>
      <c r="F13" s="61" t="s">
        <v>62</v>
      </c>
      <c r="G13" s="62"/>
      <c r="H13" s="63"/>
    </row>
    <row r="14" spans="1:8" s="5" customFormat="1" ht="18" customHeight="1">
      <c r="A14" s="29"/>
      <c r="B14" s="30" t="s">
        <v>13</v>
      </c>
      <c r="C14" s="31"/>
      <c r="D14" s="17" t="s">
        <v>11</v>
      </c>
      <c r="E14" s="17" t="s">
        <v>39</v>
      </c>
      <c r="F14" s="17" t="s">
        <v>3</v>
      </c>
      <c r="G14" s="17" t="s">
        <v>4</v>
      </c>
      <c r="H14" s="17" t="s">
        <v>5</v>
      </c>
    </row>
    <row r="15" spans="1:8" s="5" customFormat="1" ht="18" customHeight="1">
      <c r="A15" s="29"/>
      <c r="B15" s="30" t="s">
        <v>18</v>
      </c>
      <c r="C15" s="31">
        <f>+C13*0.8</f>
        <v>4640</v>
      </c>
      <c r="D15" s="17">
        <v>50</v>
      </c>
      <c r="E15" s="17">
        <f>+Sheet1!B6</f>
        <v>100</v>
      </c>
      <c r="F15" s="17" t="s">
        <v>125</v>
      </c>
      <c r="G15" s="17" t="str">
        <f>+Sheet1!D6</f>
        <v>THW</v>
      </c>
      <c r="H15" s="17" t="s">
        <v>126</v>
      </c>
    </row>
    <row r="16" spans="1:8" s="5" customFormat="1" ht="18" customHeight="1">
      <c r="A16" s="29"/>
      <c r="B16" s="30" t="s">
        <v>16</v>
      </c>
      <c r="C16" s="33"/>
      <c r="D16" s="60" t="s">
        <v>109</v>
      </c>
      <c r="E16" s="7"/>
      <c r="F16" s="7"/>
      <c r="G16" s="7"/>
      <c r="H16" s="9"/>
    </row>
    <row r="17" spans="1:8" s="5" customFormat="1" ht="21">
      <c r="A17" s="36"/>
      <c r="B17" s="37" t="s">
        <v>17</v>
      </c>
      <c r="C17" s="43">
        <f>+C15/220</f>
        <v>21.09090909090909</v>
      </c>
      <c r="D17" s="46"/>
      <c r="E17" s="38"/>
      <c r="F17" s="38"/>
      <c r="G17" s="38"/>
      <c r="H17" s="39"/>
    </row>
    <row r="18" spans="4:8" ht="21">
      <c r="D18" s="8"/>
      <c r="E18" s="42"/>
      <c r="F18" s="42"/>
      <c r="G18" s="42"/>
      <c r="H18" s="42"/>
    </row>
    <row r="19" spans="4:8" ht="21">
      <c r="D19" s="8"/>
      <c r="E19" s="42"/>
      <c r="F19" s="42"/>
      <c r="G19" s="42"/>
      <c r="H19" s="42"/>
    </row>
    <row r="20" spans="4:8" ht="21">
      <c r="D20" s="7"/>
      <c r="E20" s="42"/>
      <c r="F20" s="42"/>
      <c r="G20" s="42"/>
      <c r="H20" s="42"/>
    </row>
  </sheetData>
  <mergeCells count="3">
    <mergeCell ref="D4:E4"/>
    <mergeCell ref="D13:E13"/>
    <mergeCell ref="F13:H13"/>
  </mergeCells>
  <printOptions/>
  <pageMargins left="0.31496062992125984" right="0.2755905511811024" top="0.7874015748031497" bottom="0.984251968503937" header="0.5118110236220472" footer="0.5118110236220472"/>
  <pageSetup fitToHeight="1" fitToWidth="1" horizontalDpi="180" verticalDpi="180" orientation="portrait" paperSize="9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22"/>
  <sheetViews>
    <sheetView tabSelected="1" workbookViewId="0" topLeftCell="A1">
      <selection activeCell="H19" sqref="A1:H19"/>
    </sheetView>
  </sheetViews>
  <sheetFormatPr defaultColWidth="9.33203125" defaultRowHeight="21"/>
  <cols>
    <col min="1" max="1" width="5.16015625" style="40" customWidth="1"/>
    <col min="2" max="2" width="26.16015625" style="22" customWidth="1"/>
    <col min="3" max="3" width="14" style="22" customWidth="1"/>
    <col min="4" max="8" width="11.33203125" style="22" customWidth="1"/>
    <col min="9" max="9" width="9.66015625" style="22" customWidth="1"/>
    <col min="10" max="16384" width="9.33203125" style="22" customWidth="1"/>
  </cols>
  <sheetData>
    <row r="1" spans="1:8" s="5" customFormat="1" ht="18" customHeight="1">
      <c r="A1" s="1" t="s">
        <v>0</v>
      </c>
      <c r="B1" s="2"/>
      <c r="C1" s="2"/>
      <c r="D1" s="2"/>
      <c r="E1" s="3"/>
      <c r="F1" s="2"/>
      <c r="G1" s="3"/>
      <c r="H1" s="4"/>
    </row>
    <row r="2" spans="1:8" s="5" customFormat="1" ht="18" customHeight="1">
      <c r="A2" s="6" t="s">
        <v>40</v>
      </c>
      <c r="B2" s="7"/>
      <c r="C2" s="7" t="s">
        <v>130</v>
      </c>
      <c r="D2" s="7"/>
      <c r="E2" s="47" t="s">
        <v>43</v>
      </c>
      <c r="F2" s="7" t="s">
        <v>131</v>
      </c>
      <c r="G2" s="8"/>
      <c r="H2" s="9"/>
    </row>
    <row r="3" spans="1:8" s="5" customFormat="1" ht="18" customHeight="1">
      <c r="A3" s="6" t="s">
        <v>41</v>
      </c>
      <c r="B3" s="7"/>
      <c r="C3" s="7" t="s">
        <v>128</v>
      </c>
      <c r="D3" s="7"/>
      <c r="E3" s="48" t="s">
        <v>44</v>
      </c>
      <c r="F3" s="30">
        <v>18</v>
      </c>
      <c r="G3" s="54" t="s">
        <v>64</v>
      </c>
      <c r="H3" s="9"/>
    </row>
    <row r="4" spans="1:8" s="5" customFormat="1" ht="18" customHeight="1">
      <c r="A4" s="10" t="s">
        <v>1</v>
      </c>
      <c r="B4" s="11" t="s">
        <v>2</v>
      </c>
      <c r="C4" s="59" t="s">
        <v>59</v>
      </c>
      <c r="D4" s="61" t="s">
        <v>60</v>
      </c>
      <c r="E4" s="63"/>
      <c r="F4" s="12" t="s">
        <v>3</v>
      </c>
      <c r="G4" s="12" t="s">
        <v>4</v>
      </c>
      <c r="H4" s="12" t="s">
        <v>5</v>
      </c>
    </row>
    <row r="5" spans="1:8" s="5" customFormat="1" ht="18" customHeight="1">
      <c r="A5" s="13" t="s">
        <v>6</v>
      </c>
      <c r="B5" s="14"/>
      <c r="C5" s="15" t="s">
        <v>120</v>
      </c>
      <c r="D5" s="17" t="s">
        <v>10</v>
      </c>
      <c r="E5" s="17" t="s">
        <v>11</v>
      </c>
      <c r="F5" s="14"/>
      <c r="G5" s="14"/>
      <c r="H5" s="14"/>
    </row>
    <row r="6" spans="1:12" ht="18" customHeight="1">
      <c r="A6" s="18">
        <v>1</v>
      </c>
      <c r="B6" s="19" t="s">
        <v>21</v>
      </c>
      <c r="C6" s="53">
        <v>1500</v>
      </c>
      <c r="D6" s="21">
        <v>1</v>
      </c>
      <c r="E6" s="21">
        <v>15</v>
      </c>
      <c r="F6" s="21" t="s">
        <v>58</v>
      </c>
      <c r="G6" s="21" t="s">
        <v>19</v>
      </c>
      <c r="H6" s="21" t="s">
        <v>119</v>
      </c>
      <c r="J6" s="58"/>
      <c r="K6" s="58">
        <f>+C6</f>
        <v>1500</v>
      </c>
      <c r="L6" s="22">
        <f>+K6/220</f>
        <v>6.818181818181818</v>
      </c>
    </row>
    <row r="7" spans="1:8" ht="18" customHeight="1">
      <c r="A7" s="18">
        <v>2</v>
      </c>
      <c r="B7" s="19" t="s">
        <v>121</v>
      </c>
      <c r="C7" s="53">
        <f>900+1000</f>
        <v>1900</v>
      </c>
      <c r="D7" s="21">
        <v>1</v>
      </c>
      <c r="E7" s="21">
        <v>15</v>
      </c>
      <c r="F7" s="21" t="s">
        <v>122</v>
      </c>
      <c r="G7" s="21" t="s">
        <v>19</v>
      </c>
      <c r="H7" s="21" t="s">
        <v>119</v>
      </c>
    </row>
    <row r="8" spans="1:8" ht="18" customHeight="1">
      <c r="A8" s="18">
        <v>3</v>
      </c>
      <c r="B8" s="19" t="s">
        <v>121</v>
      </c>
      <c r="C8" s="53">
        <v>1200</v>
      </c>
      <c r="D8" s="21">
        <v>1</v>
      </c>
      <c r="E8" s="21">
        <v>15</v>
      </c>
      <c r="F8" s="21" t="s">
        <v>122</v>
      </c>
      <c r="G8" s="21" t="s">
        <v>19</v>
      </c>
      <c r="H8" s="21" t="s">
        <v>119</v>
      </c>
    </row>
    <row r="9" spans="1:8" ht="18" customHeight="1">
      <c r="A9" s="18">
        <v>4</v>
      </c>
      <c r="B9" s="19" t="s">
        <v>57</v>
      </c>
      <c r="C9" s="53">
        <v>1600</v>
      </c>
      <c r="D9" s="21">
        <v>1</v>
      </c>
      <c r="E9" s="21">
        <v>15</v>
      </c>
      <c r="F9" s="21" t="s">
        <v>122</v>
      </c>
      <c r="G9" s="21" t="s">
        <v>19</v>
      </c>
      <c r="H9" s="21" t="s">
        <v>119</v>
      </c>
    </row>
    <row r="10" spans="1:8" ht="18" customHeight="1">
      <c r="A10" s="18">
        <v>5</v>
      </c>
      <c r="B10" s="19" t="s">
        <v>123</v>
      </c>
      <c r="C10" s="53">
        <v>1500</v>
      </c>
      <c r="D10" s="21">
        <v>1</v>
      </c>
      <c r="E10" s="21">
        <v>20</v>
      </c>
      <c r="F10" s="21" t="s">
        <v>124</v>
      </c>
      <c r="G10" s="21" t="s">
        <v>19</v>
      </c>
      <c r="H10" s="21" t="s">
        <v>119</v>
      </c>
    </row>
    <row r="11" spans="1:8" ht="18" customHeight="1">
      <c r="A11" s="18">
        <v>6</v>
      </c>
      <c r="B11" s="19" t="s">
        <v>123</v>
      </c>
      <c r="C11" s="53">
        <v>1500</v>
      </c>
      <c r="D11" s="21">
        <v>1</v>
      </c>
      <c r="E11" s="21">
        <v>20</v>
      </c>
      <c r="F11" s="21" t="s">
        <v>124</v>
      </c>
      <c r="G11" s="21" t="s">
        <v>19</v>
      </c>
      <c r="H11" s="21" t="s">
        <v>119</v>
      </c>
    </row>
    <row r="12" spans="1:8" ht="18" customHeight="1">
      <c r="A12" s="18">
        <v>7</v>
      </c>
      <c r="B12" s="19"/>
      <c r="C12" s="53"/>
      <c r="D12" s="21"/>
      <c r="E12" s="21"/>
      <c r="F12" s="21"/>
      <c r="G12" s="21"/>
      <c r="H12" s="21"/>
    </row>
    <row r="13" spans="1:8" ht="18" customHeight="1">
      <c r="A13" s="18">
        <v>8</v>
      </c>
      <c r="B13" s="19"/>
      <c r="C13" s="53"/>
      <c r="D13" s="21"/>
      <c r="E13" s="21"/>
      <c r="F13" s="21"/>
      <c r="G13" s="21"/>
      <c r="H13" s="21"/>
    </row>
    <row r="14" spans="1:8" ht="18" customHeight="1">
      <c r="A14" s="24"/>
      <c r="B14" s="25"/>
      <c r="C14" s="26"/>
      <c r="D14" s="25"/>
      <c r="E14" s="25"/>
      <c r="F14" s="25"/>
      <c r="G14" s="25"/>
      <c r="H14" s="25"/>
    </row>
    <row r="15" spans="1:8" s="5" customFormat="1" ht="18" customHeight="1">
      <c r="A15" s="1"/>
      <c r="B15" s="27" t="s">
        <v>12</v>
      </c>
      <c r="C15" s="28">
        <f>SUM(C6:C14)</f>
        <v>9200</v>
      </c>
      <c r="D15" s="61" t="s">
        <v>61</v>
      </c>
      <c r="E15" s="63"/>
      <c r="F15" s="61" t="s">
        <v>62</v>
      </c>
      <c r="G15" s="62"/>
      <c r="H15" s="63"/>
    </row>
    <row r="16" spans="1:8" s="5" customFormat="1" ht="18" customHeight="1">
      <c r="A16" s="29"/>
      <c r="B16" s="30" t="s">
        <v>13</v>
      </c>
      <c r="C16" s="31"/>
      <c r="D16" s="17" t="s">
        <v>11</v>
      </c>
      <c r="E16" s="17" t="s">
        <v>39</v>
      </c>
      <c r="F16" s="17" t="s">
        <v>3</v>
      </c>
      <c r="G16" s="17" t="s">
        <v>4</v>
      </c>
      <c r="H16" s="17" t="s">
        <v>5</v>
      </c>
    </row>
    <row r="17" spans="1:8" s="5" customFormat="1" ht="18" customHeight="1">
      <c r="A17" s="29"/>
      <c r="B17" s="30" t="s">
        <v>18</v>
      </c>
      <c r="C17" s="31">
        <f>+C15*0.8</f>
        <v>7360</v>
      </c>
      <c r="D17" s="17">
        <v>50</v>
      </c>
      <c r="E17" s="17">
        <f>+Sheet1!B6</f>
        <v>100</v>
      </c>
      <c r="F17" s="17" t="s">
        <v>125</v>
      </c>
      <c r="G17" s="17" t="str">
        <f>+Sheet1!D6</f>
        <v>THW</v>
      </c>
      <c r="H17" s="17" t="s">
        <v>126</v>
      </c>
    </row>
    <row r="18" spans="1:8" s="5" customFormat="1" ht="18" customHeight="1">
      <c r="A18" s="29"/>
      <c r="B18" s="30" t="s">
        <v>16</v>
      </c>
      <c r="C18" s="33"/>
      <c r="D18" s="60" t="s">
        <v>109</v>
      </c>
      <c r="E18" s="7"/>
      <c r="F18" s="7"/>
      <c r="G18" s="7"/>
      <c r="H18" s="9"/>
    </row>
    <row r="19" spans="1:8" s="5" customFormat="1" ht="21">
      <c r="A19" s="36"/>
      <c r="B19" s="37" t="s">
        <v>17</v>
      </c>
      <c r="C19" s="43">
        <f>+C17/220</f>
        <v>33.45454545454545</v>
      </c>
      <c r="D19" s="46"/>
      <c r="E19" s="38"/>
      <c r="F19" s="38"/>
      <c r="G19" s="38"/>
      <c r="H19" s="39"/>
    </row>
    <row r="20" spans="4:8" ht="21">
      <c r="D20" s="8"/>
      <c r="E20" s="42"/>
      <c r="F20" s="42"/>
      <c r="G20" s="42"/>
      <c r="H20" s="42"/>
    </row>
    <row r="21" spans="4:8" ht="21">
      <c r="D21" s="8"/>
      <c r="E21" s="42"/>
      <c r="F21" s="42"/>
      <c r="G21" s="42"/>
      <c r="H21" s="42"/>
    </row>
    <row r="22" spans="4:8" ht="21">
      <c r="D22" s="7"/>
      <c r="E22" s="42"/>
      <c r="F22" s="42"/>
      <c r="G22" s="42"/>
      <c r="H22" s="42"/>
    </row>
  </sheetData>
  <mergeCells count="3">
    <mergeCell ref="D4:E4"/>
    <mergeCell ref="D15:E15"/>
    <mergeCell ref="F15:H15"/>
  </mergeCells>
  <printOptions/>
  <pageMargins left="0.31496062992125984" right="0.2755905511811024" top="0.7874015748031497" bottom="0.984251968503937" header="0.5118110236220472" footer="0.5118110236220472"/>
  <pageSetup fitToHeight="1" fitToWidth="1" horizontalDpi="180" verticalDpi="18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L14"/>
  <sheetViews>
    <sheetView workbookViewId="0" topLeftCell="A1">
      <selection activeCell="L15" sqref="L15"/>
    </sheetView>
  </sheetViews>
  <sheetFormatPr defaultColWidth="9.33203125" defaultRowHeight="21"/>
  <cols>
    <col min="1" max="2" width="10.83203125" style="0" customWidth="1"/>
    <col min="4" max="12" width="8.66015625" style="0" customWidth="1"/>
  </cols>
  <sheetData>
    <row r="1" spans="4:9" ht="21">
      <c r="D1" s="64" t="s">
        <v>65</v>
      </c>
      <c r="E1" s="64"/>
      <c r="F1" s="64"/>
      <c r="G1" s="64" t="s">
        <v>66</v>
      </c>
      <c r="H1" s="64"/>
      <c r="I1" s="64"/>
    </row>
    <row r="2" spans="1:11" s="55" customFormat="1" ht="21">
      <c r="A2" s="55" t="s">
        <v>67</v>
      </c>
      <c r="B2" s="55" t="s">
        <v>68</v>
      </c>
      <c r="C2" s="55" t="s">
        <v>60</v>
      </c>
      <c r="D2" s="55">
        <v>1</v>
      </c>
      <c r="E2" s="55">
        <v>2</v>
      </c>
      <c r="F2" s="55">
        <v>3</v>
      </c>
      <c r="G2" s="55">
        <v>1</v>
      </c>
      <c r="H2" s="55">
        <v>2</v>
      </c>
      <c r="I2" s="55">
        <v>3</v>
      </c>
      <c r="K2" s="55" t="s">
        <v>101</v>
      </c>
    </row>
    <row r="3" spans="1:11" ht="21">
      <c r="A3">
        <v>30</v>
      </c>
      <c r="B3" s="56">
        <f>+(A3*1000)/(1.732*400)</f>
        <v>43.30254041570439</v>
      </c>
      <c r="C3">
        <v>40</v>
      </c>
      <c r="D3" s="57" t="s">
        <v>69</v>
      </c>
      <c r="E3" s="57"/>
      <c r="F3" s="57"/>
      <c r="G3" s="57" t="s">
        <v>69</v>
      </c>
      <c r="H3" s="57" t="s">
        <v>70</v>
      </c>
      <c r="I3" s="57" t="s">
        <v>71</v>
      </c>
      <c r="K3" s="57">
        <v>10</v>
      </c>
    </row>
    <row r="4" spans="1:11" ht="21">
      <c r="A4">
        <v>50</v>
      </c>
      <c r="B4" s="56">
        <f aca="true" t="shared" si="0" ref="B4:B14">+(A4*1000)/(1.732*400)</f>
        <v>72.17090069284065</v>
      </c>
      <c r="C4">
        <v>70</v>
      </c>
      <c r="D4" s="57" t="s">
        <v>72</v>
      </c>
      <c r="E4" s="57"/>
      <c r="F4" s="57"/>
      <c r="G4" s="57" t="s">
        <v>72</v>
      </c>
      <c r="H4" s="57" t="s">
        <v>70</v>
      </c>
      <c r="I4" s="57" t="s">
        <v>71</v>
      </c>
      <c r="K4" s="57">
        <v>10</v>
      </c>
    </row>
    <row r="5" spans="1:12" ht="21">
      <c r="A5">
        <v>100</v>
      </c>
      <c r="B5" s="56">
        <f t="shared" si="0"/>
        <v>144.3418013856813</v>
      </c>
      <c r="C5">
        <v>125</v>
      </c>
      <c r="D5" s="57" t="s">
        <v>73</v>
      </c>
      <c r="E5" s="57" t="s">
        <v>74</v>
      </c>
      <c r="F5" s="57"/>
      <c r="G5" s="57" t="s">
        <v>75</v>
      </c>
      <c r="H5" s="57" t="s">
        <v>70</v>
      </c>
      <c r="I5" s="57" t="s">
        <v>71</v>
      </c>
      <c r="K5" s="57">
        <v>25</v>
      </c>
      <c r="L5" s="57" t="s">
        <v>102</v>
      </c>
    </row>
    <row r="6" spans="1:12" ht="21">
      <c r="A6">
        <v>160</v>
      </c>
      <c r="B6" s="56">
        <f t="shared" si="0"/>
        <v>230.9468822170901</v>
      </c>
      <c r="C6">
        <v>225</v>
      </c>
      <c r="D6" s="57" t="s">
        <v>76</v>
      </c>
      <c r="E6" s="57" t="s">
        <v>77</v>
      </c>
      <c r="F6" s="57"/>
      <c r="G6" s="57" t="s">
        <v>75</v>
      </c>
      <c r="H6" s="57" t="s">
        <v>70</v>
      </c>
      <c r="I6" s="57" t="s">
        <v>71</v>
      </c>
      <c r="K6" s="57">
        <v>35</v>
      </c>
      <c r="L6" s="57" t="s">
        <v>102</v>
      </c>
    </row>
    <row r="7" spans="1:12" ht="21">
      <c r="A7">
        <v>200</v>
      </c>
      <c r="B7" s="56">
        <f t="shared" si="0"/>
        <v>288.6836027713626</v>
      </c>
      <c r="C7">
        <v>250</v>
      </c>
      <c r="D7" s="57" t="s">
        <v>78</v>
      </c>
      <c r="E7" s="57" t="s">
        <v>79</v>
      </c>
      <c r="F7" s="57"/>
      <c r="G7" s="57" t="s">
        <v>75</v>
      </c>
      <c r="H7" s="57" t="s">
        <v>70</v>
      </c>
      <c r="I7" s="57" t="s">
        <v>71</v>
      </c>
      <c r="K7" s="57">
        <v>35</v>
      </c>
      <c r="L7" s="57" t="s">
        <v>103</v>
      </c>
    </row>
    <row r="8" spans="1:12" ht="21">
      <c r="A8">
        <v>250</v>
      </c>
      <c r="B8" s="56">
        <f t="shared" si="0"/>
        <v>360.8545034642033</v>
      </c>
      <c r="C8">
        <v>350</v>
      </c>
      <c r="D8" s="57" t="s">
        <v>80</v>
      </c>
      <c r="E8" s="57" t="s">
        <v>81</v>
      </c>
      <c r="F8" s="57" t="s">
        <v>82</v>
      </c>
      <c r="G8" s="57" t="s">
        <v>75</v>
      </c>
      <c r="H8" s="57" t="s">
        <v>70</v>
      </c>
      <c r="I8" s="57" t="s">
        <v>71</v>
      </c>
      <c r="K8" s="57">
        <v>35</v>
      </c>
      <c r="L8" s="57" t="s">
        <v>105</v>
      </c>
    </row>
    <row r="9" spans="1:12" ht="21">
      <c r="A9">
        <v>315</v>
      </c>
      <c r="B9" s="56">
        <f t="shared" si="0"/>
        <v>454.6766743648961</v>
      </c>
      <c r="C9">
        <v>450</v>
      </c>
      <c r="D9" s="57" t="s">
        <v>83</v>
      </c>
      <c r="E9" s="57" t="s">
        <v>84</v>
      </c>
      <c r="F9" s="57" t="s">
        <v>85</v>
      </c>
      <c r="G9" s="57" t="s">
        <v>75</v>
      </c>
      <c r="H9" s="57" t="s">
        <v>70</v>
      </c>
      <c r="I9" s="57" t="s">
        <v>71</v>
      </c>
      <c r="K9" s="57">
        <v>50</v>
      </c>
      <c r="L9" s="57" t="s">
        <v>105</v>
      </c>
    </row>
    <row r="10" spans="1:12" ht="21">
      <c r="A10">
        <v>400</v>
      </c>
      <c r="B10" s="56">
        <f t="shared" si="0"/>
        <v>577.3672055427252</v>
      </c>
      <c r="C10">
        <v>500</v>
      </c>
      <c r="D10" s="57" t="s">
        <v>86</v>
      </c>
      <c r="E10" s="57" t="s">
        <v>87</v>
      </c>
      <c r="F10" s="57" t="s">
        <v>88</v>
      </c>
      <c r="G10" s="57" t="s">
        <v>75</v>
      </c>
      <c r="H10" s="57" t="s">
        <v>70</v>
      </c>
      <c r="I10" s="57" t="s">
        <v>71</v>
      </c>
      <c r="K10" s="57">
        <v>70</v>
      </c>
      <c r="L10" s="57" t="s">
        <v>105</v>
      </c>
    </row>
    <row r="11" spans="1:12" ht="21">
      <c r="A11">
        <v>500</v>
      </c>
      <c r="B11" s="56">
        <f t="shared" si="0"/>
        <v>721.7090069284066</v>
      </c>
      <c r="C11">
        <v>700</v>
      </c>
      <c r="D11" s="57" t="s">
        <v>89</v>
      </c>
      <c r="E11" s="57" t="s">
        <v>90</v>
      </c>
      <c r="F11" s="57" t="s">
        <v>91</v>
      </c>
      <c r="G11" s="57" t="s">
        <v>75</v>
      </c>
      <c r="H11" s="57" t="s">
        <v>70</v>
      </c>
      <c r="I11" s="57" t="s">
        <v>71</v>
      </c>
      <c r="K11" s="57">
        <v>95</v>
      </c>
      <c r="L11" s="57" t="s">
        <v>105</v>
      </c>
    </row>
    <row r="12" spans="1:12" ht="21">
      <c r="A12">
        <v>630</v>
      </c>
      <c r="B12" s="56">
        <f t="shared" si="0"/>
        <v>909.3533487297922</v>
      </c>
      <c r="C12">
        <v>900</v>
      </c>
      <c r="E12" s="57" t="s">
        <v>92</v>
      </c>
      <c r="F12" s="57" t="s">
        <v>93</v>
      </c>
      <c r="G12" s="57" t="s">
        <v>75</v>
      </c>
      <c r="H12" s="57" t="s">
        <v>70</v>
      </c>
      <c r="I12" s="57" t="s">
        <v>71</v>
      </c>
      <c r="L12" s="57" t="s">
        <v>104</v>
      </c>
    </row>
    <row r="13" spans="1:12" ht="21">
      <c r="A13">
        <v>800</v>
      </c>
      <c r="B13" s="56">
        <f t="shared" si="0"/>
        <v>1154.7344110854503</v>
      </c>
      <c r="C13">
        <v>1100</v>
      </c>
      <c r="E13" s="57" t="s">
        <v>94</v>
      </c>
      <c r="F13" s="57" t="s">
        <v>95</v>
      </c>
      <c r="G13" s="57" t="s">
        <v>75</v>
      </c>
      <c r="H13" s="57" t="s">
        <v>70</v>
      </c>
      <c r="I13" s="57" t="s">
        <v>71</v>
      </c>
      <c r="L13" s="57" t="s">
        <v>106</v>
      </c>
    </row>
    <row r="14" spans="1:12" ht="21">
      <c r="A14">
        <v>1000</v>
      </c>
      <c r="B14" s="56">
        <f t="shared" si="0"/>
        <v>1443.418013856813</v>
      </c>
      <c r="C14">
        <v>1400</v>
      </c>
      <c r="E14" s="57" t="s">
        <v>96</v>
      </c>
      <c r="F14" s="57" t="s">
        <v>97</v>
      </c>
      <c r="G14" s="57" t="s">
        <v>75</v>
      </c>
      <c r="H14" s="57" t="s">
        <v>70</v>
      </c>
      <c r="I14" s="57" t="s">
        <v>71</v>
      </c>
      <c r="L14" s="57" t="s">
        <v>107</v>
      </c>
    </row>
  </sheetData>
  <mergeCells count="2">
    <mergeCell ref="D1:F1"/>
    <mergeCell ref="G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20"/>
  <sheetViews>
    <sheetView workbookViewId="0" topLeftCell="A1">
      <selection activeCell="K17" sqref="A1:K17"/>
    </sheetView>
  </sheetViews>
  <sheetFormatPr defaultColWidth="9.33203125" defaultRowHeight="21"/>
  <cols>
    <col min="1" max="1" width="5.16015625" style="40" customWidth="1"/>
    <col min="2" max="2" width="25.66015625" style="22" customWidth="1"/>
    <col min="3" max="3" width="10.66015625" style="22" customWidth="1"/>
    <col min="4" max="4" width="11.16015625" style="22" customWidth="1"/>
    <col min="5" max="5" width="10.66015625" style="22" customWidth="1"/>
    <col min="6" max="8" width="10" style="22" customWidth="1"/>
    <col min="9" max="9" width="15.16015625" style="22" customWidth="1"/>
    <col min="10" max="10" width="11.33203125" style="22" customWidth="1"/>
    <col min="11" max="11" width="13.66015625" style="22" customWidth="1"/>
    <col min="12" max="12" width="9.66015625" style="22" customWidth="1"/>
    <col min="13" max="16384" width="9.33203125" style="22" customWidth="1"/>
  </cols>
  <sheetData>
    <row r="1" spans="1:11" s="5" customFormat="1" ht="18" customHeight="1">
      <c r="A1" s="1" t="s">
        <v>0</v>
      </c>
      <c r="B1" s="2"/>
      <c r="C1" s="2"/>
      <c r="D1" s="2"/>
      <c r="E1" s="2"/>
      <c r="F1" s="2"/>
      <c r="G1" s="3"/>
      <c r="H1" s="3"/>
      <c r="I1" s="2"/>
      <c r="J1" s="3"/>
      <c r="K1" s="4"/>
    </row>
    <row r="2" spans="1:11" s="5" customFormat="1" ht="18" customHeight="1">
      <c r="A2" s="6" t="s">
        <v>40</v>
      </c>
      <c r="B2" s="7"/>
      <c r="C2" s="7" t="s">
        <v>42</v>
      </c>
      <c r="D2" s="7"/>
      <c r="E2" s="7"/>
      <c r="F2" s="7"/>
      <c r="G2" s="47" t="s">
        <v>43</v>
      </c>
      <c r="H2" s="7" t="s">
        <v>63</v>
      </c>
      <c r="I2" s="7"/>
      <c r="J2" s="8"/>
      <c r="K2" s="9"/>
    </row>
    <row r="3" spans="1:11" s="5" customFormat="1" ht="18" customHeight="1">
      <c r="A3" s="6" t="s">
        <v>41</v>
      </c>
      <c r="B3" s="7"/>
      <c r="C3" s="7" t="s">
        <v>139</v>
      </c>
      <c r="D3" s="7"/>
      <c r="E3" s="7"/>
      <c r="F3" s="7"/>
      <c r="G3" s="48" t="s">
        <v>44</v>
      </c>
      <c r="H3" s="48"/>
      <c r="I3" s="7"/>
      <c r="J3" s="8"/>
      <c r="K3" s="9"/>
    </row>
    <row r="4" spans="1:11" s="5" customFormat="1" ht="18" customHeight="1">
      <c r="A4" s="10" t="s">
        <v>1</v>
      </c>
      <c r="B4" s="11" t="s">
        <v>2</v>
      </c>
      <c r="C4" s="61" t="s">
        <v>59</v>
      </c>
      <c r="D4" s="62"/>
      <c r="E4" s="63"/>
      <c r="F4" s="61" t="s">
        <v>60</v>
      </c>
      <c r="G4" s="62"/>
      <c r="H4" s="63"/>
      <c r="I4" s="12" t="s">
        <v>3</v>
      </c>
      <c r="J4" s="12" t="s">
        <v>4</v>
      </c>
      <c r="K4" s="12" t="s">
        <v>5</v>
      </c>
    </row>
    <row r="5" spans="1:11" s="5" customFormat="1" ht="18" customHeight="1">
      <c r="A5" s="13" t="s">
        <v>6</v>
      </c>
      <c r="B5" s="14"/>
      <c r="C5" s="15" t="s">
        <v>7</v>
      </c>
      <c r="D5" s="15" t="s">
        <v>8</v>
      </c>
      <c r="E5" s="16" t="s">
        <v>9</v>
      </c>
      <c r="F5" s="17" t="s">
        <v>10</v>
      </c>
      <c r="G5" s="17" t="s">
        <v>11</v>
      </c>
      <c r="H5" s="17" t="s">
        <v>39</v>
      </c>
      <c r="I5" s="14"/>
      <c r="J5" s="14"/>
      <c r="K5" s="14"/>
    </row>
    <row r="6" spans="1:14" ht="18" customHeight="1">
      <c r="A6" s="18">
        <v>1</v>
      </c>
      <c r="B6" s="19" t="s">
        <v>134</v>
      </c>
      <c r="C6" s="20">
        <f>+LC1!C28</f>
        <v>5940</v>
      </c>
      <c r="D6" s="20">
        <f>+LC1!D28</f>
        <v>5520</v>
      </c>
      <c r="E6" s="20">
        <f>+LC1!E28</f>
        <v>3840</v>
      </c>
      <c r="F6" s="21">
        <v>3</v>
      </c>
      <c r="G6" s="21">
        <f>+LC1!F28</f>
        <v>50</v>
      </c>
      <c r="H6" s="21">
        <f>+LC1!G28</f>
        <v>100</v>
      </c>
      <c r="I6" s="21" t="str">
        <f>+LC1!H28</f>
        <v>3x16/10/6G</v>
      </c>
      <c r="J6" s="21" t="str">
        <f>+LC1!I28</f>
        <v>THW</v>
      </c>
      <c r="K6" s="21" t="str">
        <f>+LC1!J28</f>
        <v>1-1/4"</v>
      </c>
      <c r="M6" s="22">
        <f>30000*0.125</f>
        <v>3750</v>
      </c>
      <c r="N6" s="22">
        <f>+C6/220</f>
        <v>27</v>
      </c>
    </row>
    <row r="7" spans="1:13" ht="18" customHeight="1">
      <c r="A7" s="18">
        <v>2</v>
      </c>
      <c r="B7" s="19" t="s">
        <v>115</v>
      </c>
      <c r="C7" s="20">
        <f>+'DB2'!C12</f>
        <v>4416</v>
      </c>
      <c r="D7" s="20">
        <f>+'DB2'!D12</f>
        <v>2784</v>
      </c>
      <c r="E7" s="20">
        <f>+'DB2'!E12</f>
        <v>4416</v>
      </c>
      <c r="F7" s="21">
        <v>3</v>
      </c>
      <c r="G7" s="21">
        <f>+'DB2'!G12</f>
        <v>50</v>
      </c>
      <c r="H7" s="21">
        <f>+'DB2'!H12</f>
        <v>100</v>
      </c>
      <c r="I7" s="21" t="str">
        <f>+'DB2'!I12</f>
        <v>3x25/16/6G</v>
      </c>
      <c r="J7" s="21" t="str">
        <f>+'DB2'!J12</f>
        <v>THW</v>
      </c>
      <c r="K7" s="21" t="str">
        <f>+'DB2'!K12</f>
        <v>1-1/2"</v>
      </c>
      <c r="M7" s="22">
        <f>+M6*2</f>
        <v>7500</v>
      </c>
    </row>
    <row r="8" spans="1:13" ht="18" customHeight="1">
      <c r="A8" s="18">
        <v>3</v>
      </c>
      <c r="B8" s="19" t="s">
        <v>135</v>
      </c>
      <c r="C8" s="20">
        <f>+'DB3'!C12</f>
        <v>4416</v>
      </c>
      <c r="D8" s="20">
        <f>+'DB3'!D12</f>
        <v>2784</v>
      </c>
      <c r="E8" s="20">
        <f>+'DB3'!E12</f>
        <v>4416</v>
      </c>
      <c r="F8" s="21">
        <v>3</v>
      </c>
      <c r="G8" s="21">
        <f>+'DB3'!G12</f>
        <v>50</v>
      </c>
      <c r="H8" s="21">
        <f>+'DB3'!H12</f>
        <v>100</v>
      </c>
      <c r="I8" s="21" t="str">
        <f>+'DB3'!I12</f>
        <v>3x25/16/6G</v>
      </c>
      <c r="J8" s="21" t="str">
        <f>+'DB3'!J12</f>
        <v>THW</v>
      </c>
      <c r="K8" s="21" t="str">
        <f>+'DB3'!K12</f>
        <v>1-1/2"</v>
      </c>
      <c r="M8" s="22">
        <f>+M7*2</f>
        <v>15000</v>
      </c>
    </row>
    <row r="9" spans="1:13" ht="18" customHeight="1">
      <c r="A9" s="18">
        <v>4</v>
      </c>
      <c r="B9" s="19" t="s">
        <v>136</v>
      </c>
      <c r="C9" s="20">
        <f>+'DB4'!C12</f>
        <v>4416</v>
      </c>
      <c r="D9" s="20">
        <f>+'DB4'!D12</f>
        <v>2784</v>
      </c>
      <c r="E9" s="20">
        <f>+'DB4'!E12</f>
        <v>4416</v>
      </c>
      <c r="F9" s="21">
        <v>3</v>
      </c>
      <c r="G9" s="21">
        <f>+'DB4'!G12</f>
        <v>50</v>
      </c>
      <c r="H9" s="21">
        <f>+'DB4'!H12</f>
        <v>100</v>
      </c>
      <c r="I9" s="21" t="str">
        <f>+'DB4'!I12</f>
        <v>3x25/16/6G</v>
      </c>
      <c r="J9" s="21" t="str">
        <f>+'DB4'!J12</f>
        <v>THW</v>
      </c>
      <c r="K9" s="21" t="str">
        <f>+'DB4'!K12</f>
        <v>1-1/2"</v>
      </c>
      <c r="M9" s="22">
        <f>+M8*2</f>
        <v>30000</v>
      </c>
    </row>
    <row r="10" spans="1:13" ht="18" customHeight="1">
      <c r="A10" s="18">
        <v>5</v>
      </c>
      <c r="B10" s="19" t="s">
        <v>137</v>
      </c>
      <c r="C10" s="20">
        <f>+DPR!C12</f>
        <v>10800</v>
      </c>
      <c r="D10" s="20">
        <f>+DPR!D12</f>
        <v>10800</v>
      </c>
      <c r="E10" s="20">
        <f>+DPR!E12</f>
        <v>10800</v>
      </c>
      <c r="F10" s="21">
        <v>3</v>
      </c>
      <c r="G10" s="21">
        <f>+DPR!G12</f>
        <v>60</v>
      </c>
      <c r="H10" s="21">
        <f>+DPR!H12</f>
        <v>100</v>
      </c>
      <c r="I10" s="21" t="str">
        <f>+DPR!I12</f>
        <v>3x25/16/6G</v>
      </c>
      <c r="J10" s="21" t="str">
        <f>+DPR!J12</f>
        <v>THW</v>
      </c>
      <c r="K10" s="21" t="str">
        <f>+DPR!K12</f>
        <v>1-1/2"</v>
      </c>
      <c r="M10" s="22">
        <f>+M9*2</f>
        <v>60000</v>
      </c>
    </row>
    <row r="11" spans="1:11" ht="18" customHeight="1">
      <c r="A11" s="18">
        <v>6</v>
      </c>
      <c r="B11" s="19" t="s">
        <v>138</v>
      </c>
      <c r="C11" s="20">
        <v>3500</v>
      </c>
      <c r="D11" s="20">
        <v>3500</v>
      </c>
      <c r="E11" s="20">
        <v>3500</v>
      </c>
      <c r="F11" s="21">
        <v>3</v>
      </c>
      <c r="G11" s="21">
        <v>30</v>
      </c>
      <c r="H11" s="21">
        <f>+Sheet1!B6</f>
        <v>100</v>
      </c>
      <c r="I11" s="21" t="s">
        <v>114</v>
      </c>
      <c r="J11" s="21" t="str">
        <f>+Sheet1!D6</f>
        <v>THW</v>
      </c>
      <c r="K11" s="21"/>
    </row>
    <row r="12" spans="1:11" ht="18" customHeight="1">
      <c r="A12" s="24"/>
      <c r="B12" s="25"/>
      <c r="C12" s="26"/>
      <c r="D12" s="25"/>
      <c r="E12" s="25"/>
      <c r="F12" s="25"/>
      <c r="G12" s="25"/>
      <c r="H12" s="25"/>
      <c r="I12" s="25"/>
      <c r="J12" s="25"/>
      <c r="K12" s="25"/>
    </row>
    <row r="13" spans="1:11" s="5" customFormat="1" ht="18" customHeight="1">
      <c r="A13" s="1"/>
      <c r="B13" s="27" t="s">
        <v>12</v>
      </c>
      <c r="C13" s="28">
        <f>SUM(C6:C12)</f>
        <v>33488</v>
      </c>
      <c r="D13" s="28">
        <f>SUM(D6:D12)</f>
        <v>28172</v>
      </c>
      <c r="E13" s="28">
        <f>SUM(E6:E12)</f>
        <v>31388</v>
      </c>
      <c r="F13" s="61" t="s">
        <v>61</v>
      </c>
      <c r="G13" s="63"/>
      <c r="H13" s="16"/>
      <c r="I13" s="61" t="s">
        <v>62</v>
      </c>
      <c r="J13" s="62"/>
      <c r="K13" s="63"/>
    </row>
    <row r="14" spans="1:11" s="5" customFormat="1" ht="18" customHeight="1">
      <c r="A14" s="29"/>
      <c r="B14" s="30" t="s">
        <v>13</v>
      </c>
      <c r="C14" s="31"/>
      <c r="D14" s="32">
        <f>+(C13+D13+E13)</f>
        <v>93048</v>
      </c>
      <c r="E14" s="44" t="s">
        <v>14</v>
      </c>
      <c r="F14" s="17" t="s">
        <v>10</v>
      </c>
      <c r="G14" s="17" t="s">
        <v>11</v>
      </c>
      <c r="H14" s="17" t="s">
        <v>39</v>
      </c>
      <c r="I14" s="17" t="s">
        <v>3</v>
      </c>
      <c r="J14" s="17" t="s">
        <v>4</v>
      </c>
      <c r="K14" s="17" t="s">
        <v>5</v>
      </c>
    </row>
    <row r="15" spans="1:11" s="5" customFormat="1" ht="18" customHeight="1">
      <c r="A15" s="29"/>
      <c r="B15" s="30" t="s">
        <v>18</v>
      </c>
      <c r="C15" s="31">
        <f>+C13*0.85</f>
        <v>28464.8</v>
      </c>
      <c r="D15" s="31">
        <f>+D13*0.85</f>
        <v>23946.2</v>
      </c>
      <c r="E15" s="31">
        <f>+E13*0.85</f>
        <v>26679.8</v>
      </c>
      <c r="F15" s="17">
        <v>3</v>
      </c>
      <c r="G15" s="17">
        <v>150</v>
      </c>
      <c r="H15" s="17">
        <v>250</v>
      </c>
      <c r="I15" s="17" t="s">
        <v>150</v>
      </c>
      <c r="J15" s="17" t="str">
        <f>+Sheet1!D20</f>
        <v>THW</v>
      </c>
      <c r="K15" s="17" t="s">
        <v>151</v>
      </c>
    </row>
    <row r="16" spans="1:11" s="5" customFormat="1" ht="18" customHeight="1">
      <c r="A16" s="29"/>
      <c r="B16" s="30" t="s">
        <v>16</v>
      </c>
      <c r="C16" s="33"/>
      <c r="D16" s="34">
        <f>+C15+D15+E15</f>
        <v>79090.8</v>
      </c>
      <c r="E16" s="35" t="s">
        <v>14</v>
      </c>
      <c r="F16" s="8" t="s">
        <v>15</v>
      </c>
      <c r="G16" s="7"/>
      <c r="H16" s="7"/>
      <c r="I16" s="7"/>
      <c r="J16" s="7"/>
      <c r="K16" s="9"/>
    </row>
    <row r="17" spans="1:11" s="5" customFormat="1" ht="21">
      <c r="A17" s="36"/>
      <c r="B17" s="37" t="s">
        <v>17</v>
      </c>
      <c r="C17" s="43">
        <f>+C15/220</f>
        <v>129.38545454545454</v>
      </c>
      <c r="D17" s="43">
        <f>+D15/220</f>
        <v>108.84636363636363</v>
      </c>
      <c r="E17" s="45">
        <f>+E15/220</f>
        <v>121.27181818181818</v>
      </c>
      <c r="F17" s="46"/>
      <c r="G17" s="38"/>
      <c r="H17" s="38"/>
      <c r="I17" s="38"/>
      <c r="J17" s="38"/>
      <c r="K17" s="39"/>
    </row>
    <row r="18" spans="4:11" ht="21">
      <c r="D18" s="41"/>
      <c r="F18" s="8"/>
      <c r="G18" s="42"/>
      <c r="H18" s="42"/>
      <c r="I18" s="42"/>
      <c r="J18" s="42"/>
      <c r="K18" s="42"/>
    </row>
    <row r="19" spans="4:11" ht="21">
      <c r="D19" s="51">
        <f>+D16*1.25</f>
        <v>98863.5</v>
      </c>
      <c r="F19" s="8"/>
      <c r="G19" s="42"/>
      <c r="H19" s="42"/>
      <c r="I19" s="42"/>
      <c r="J19" s="42"/>
      <c r="K19" s="42"/>
    </row>
    <row r="20" spans="6:11" ht="21">
      <c r="F20" s="7"/>
      <c r="G20" s="42"/>
      <c r="H20" s="42"/>
      <c r="I20" s="42"/>
      <c r="J20" s="42"/>
      <c r="K20" s="42"/>
    </row>
  </sheetData>
  <mergeCells count="4">
    <mergeCell ref="C4:E4"/>
    <mergeCell ref="F13:G13"/>
    <mergeCell ref="I13:K13"/>
    <mergeCell ref="F4:H4"/>
  </mergeCells>
  <printOptions/>
  <pageMargins left="0.31496062992125984" right="0.2755905511811024" top="0.7874015748031497" bottom="0.984251968503937" header="0.5118110236220472" footer="0.5118110236220472"/>
  <pageSetup fitToHeight="1" fitToWidth="1" horizontalDpi="180" verticalDpi="18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33"/>
  <sheetViews>
    <sheetView workbookViewId="0" topLeftCell="A1">
      <selection activeCell="J30" sqref="A1:J30"/>
    </sheetView>
  </sheetViews>
  <sheetFormatPr defaultColWidth="9.33203125" defaultRowHeight="21"/>
  <cols>
    <col min="1" max="1" width="5.16015625" style="40" customWidth="1"/>
    <col min="2" max="2" width="26.66015625" style="22" customWidth="1"/>
    <col min="3" max="5" width="10.66015625" style="22" customWidth="1"/>
    <col min="6" max="9" width="11.33203125" style="22" customWidth="1"/>
    <col min="10" max="10" width="14" style="22" customWidth="1"/>
    <col min="11" max="11" width="9.66015625" style="22" customWidth="1"/>
    <col min="12" max="16384" width="9.33203125" style="22" customWidth="1"/>
  </cols>
  <sheetData>
    <row r="1" spans="1:10" s="5" customFormat="1" ht="18" customHeight="1">
      <c r="A1" s="1" t="s">
        <v>0</v>
      </c>
      <c r="B1" s="2"/>
      <c r="C1" s="2"/>
      <c r="D1" s="2"/>
      <c r="E1" s="2"/>
      <c r="F1" s="2"/>
      <c r="G1" s="3"/>
      <c r="H1" s="2"/>
      <c r="I1" s="3"/>
      <c r="J1" s="4"/>
    </row>
    <row r="2" spans="1:10" s="5" customFormat="1" ht="18" customHeight="1">
      <c r="A2" s="6" t="s">
        <v>40</v>
      </c>
      <c r="B2" s="7"/>
      <c r="C2" s="7" t="s">
        <v>134</v>
      </c>
      <c r="D2" s="7"/>
      <c r="E2" s="7"/>
      <c r="F2" s="7"/>
      <c r="G2" s="47" t="s">
        <v>43</v>
      </c>
      <c r="H2" s="7" t="s">
        <v>63</v>
      </c>
      <c r="I2" s="8"/>
      <c r="J2" s="9"/>
    </row>
    <row r="3" spans="1:10" s="5" customFormat="1" ht="18" customHeight="1">
      <c r="A3" s="6" t="s">
        <v>41</v>
      </c>
      <c r="B3" s="7"/>
      <c r="C3" s="7" t="s">
        <v>42</v>
      </c>
      <c r="D3" s="7"/>
      <c r="E3" s="7"/>
      <c r="F3" s="7"/>
      <c r="G3" s="48" t="s">
        <v>44</v>
      </c>
      <c r="H3" s="30">
        <v>18</v>
      </c>
      <c r="I3" s="54" t="s">
        <v>64</v>
      </c>
      <c r="J3" s="9"/>
    </row>
    <row r="4" spans="1:10" s="5" customFormat="1" ht="18" customHeight="1">
      <c r="A4" s="10" t="s">
        <v>1</v>
      </c>
      <c r="B4" s="11" t="s">
        <v>2</v>
      </c>
      <c r="C4" s="61" t="s">
        <v>59</v>
      </c>
      <c r="D4" s="62"/>
      <c r="E4" s="63"/>
      <c r="F4" s="61" t="s">
        <v>60</v>
      </c>
      <c r="G4" s="63"/>
      <c r="H4" s="12" t="s">
        <v>3</v>
      </c>
      <c r="I4" s="12" t="s">
        <v>4</v>
      </c>
      <c r="J4" s="12" t="s">
        <v>5</v>
      </c>
    </row>
    <row r="5" spans="1:10" s="5" customFormat="1" ht="18" customHeight="1">
      <c r="A5" s="13" t="s">
        <v>6</v>
      </c>
      <c r="B5" s="14"/>
      <c r="C5" s="15" t="s">
        <v>7</v>
      </c>
      <c r="D5" s="15" t="s">
        <v>8</v>
      </c>
      <c r="E5" s="16" t="s">
        <v>9</v>
      </c>
      <c r="F5" s="17" t="s">
        <v>10</v>
      </c>
      <c r="G5" s="17" t="s">
        <v>11</v>
      </c>
      <c r="H5" s="14"/>
      <c r="I5" s="14"/>
      <c r="J5" s="14"/>
    </row>
    <row r="6" spans="1:13" ht="18" customHeight="1">
      <c r="A6" s="18">
        <v>1</v>
      </c>
      <c r="B6" s="19" t="s">
        <v>21</v>
      </c>
      <c r="C6" s="53">
        <v>1900</v>
      </c>
      <c r="D6" s="20"/>
      <c r="E6" s="20"/>
      <c r="F6" s="21">
        <v>1</v>
      </c>
      <c r="G6" s="21">
        <v>15</v>
      </c>
      <c r="H6" s="21" t="s">
        <v>58</v>
      </c>
      <c r="I6" s="21" t="s">
        <v>19</v>
      </c>
      <c r="J6" s="21" t="s">
        <v>119</v>
      </c>
      <c r="L6" s="22">
        <f>30000*0.125</f>
        <v>3750</v>
      </c>
      <c r="M6" s="22">
        <f>+C6/220</f>
        <v>8.636363636363637</v>
      </c>
    </row>
    <row r="7" spans="1:12" ht="18" customHeight="1">
      <c r="A7" s="18">
        <v>3</v>
      </c>
      <c r="B7" s="19" t="s">
        <v>21</v>
      </c>
      <c r="C7" s="20"/>
      <c r="D7" s="53">
        <v>2000</v>
      </c>
      <c r="E7" s="20"/>
      <c r="F7" s="21">
        <v>1</v>
      </c>
      <c r="G7" s="21">
        <v>15</v>
      </c>
      <c r="H7" s="21" t="s">
        <v>58</v>
      </c>
      <c r="I7" s="21" t="s">
        <v>19</v>
      </c>
      <c r="J7" s="21" t="s">
        <v>119</v>
      </c>
      <c r="L7" s="22">
        <f>+L6*2</f>
        <v>7500</v>
      </c>
    </row>
    <row r="8" spans="1:10" ht="18" customHeight="1">
      <c r="A8" s="18">
        <v>5</v>
      </c>
      <c r="B8" s="19" t="s">
        <v>21</v>
      </c>
      <c r="C8" s="20"/>
      <c r="D8" s="20"/>
      <c r="E8" s="53">
        <v>1200</v>
      </c>
      <c r="F8" s="21">
        <v>1</v>
      </c>
      <c r="G8" s="21">
        <v>15</v>
      </c>
      <c r="H8" s="21" t="s">
        <v>58</v>
      </c>
      <c r="I8" s="21" t="s">
        <v>19</v>
      </c>
      <c r="J8" s="21" t="s">
        <v>119</v>
      </c>
    </row>
    <row r="9" spans="1:10" ht="18" customHeight="1">
      <c r="A9" s="18">
        <v>7</v>
      </c>
      <c r="B9" s="19" t="s">
        <v>140</v>
      </c>
      <c r="C9" s="53">
        <v>1600</v>
      </c>
      <c r="D9" s="20"/>
      <c r="E9" s="20"/>
      <c r="F9" s="21">
        <v>1</v>
      </c>
      <c r="G9" s="21">
        <v>15</v>
      </c>
      <c r="H9" s="21" t="s">
        <v>122</v>
      </c>
      <c r="I9" s="21" t="s">
        <v>19</v>
      </c>
      <c r="J9" s="21" t="s">
        <v>119</v>
      </c>
    </row>
    <row r="10" spans="1:10" ht="18" customHeight="1">
      <c r="A10" s="18">
        <v>9</v>
      </c>
      <c r="B10" s="19" t="s">
        <v>143</v>
      </c>
      <c r="C10" s="20"/>
      <c r="D10" s="53">
        <v>1600</v>
      </c>
      <c r="E10" s="20"/>
      <c r="F10" s="21">
        <v>1</v>
      </c>
      <c r="G10" s="21">
        <v>15</v>
      </c>
      <c r="H10" s="21" t="s">
        <v>58</v>
      </c>
      <c r="I10" s="21" t="s">
        <v>19</v>
      </c>
      <c r="J10" s="21" t="s">
        <v>119</v>
      </c>
    </row>
    <row r="11" spans="1:10" ht="18" customHeight="1">
      <c r="A11" s="18">
        <v>11</v>
      </c>
      <c r="B11" s="19" t="s">
        <v>140</v>
      </c>
      <c r="C11" s="20"/>
      <c r="D11" s="20"/>
      <c r="E11" s="53">
        <v>1100</v>
      </c>
      <c r="F11" s="21">
        <v>1</v>
      </c>
      <c r="G11" s="21">
        <v>15</v>
      </c>
      <c r="H11" s="21" t="s">
        <v>122</v>
      </c>
      <c r="I11" s="21" t="s">
        <v>19</v>
      </c>
      <c r="J11" s="21" t="s">
        <v>119</v>
      </c>
    </row>
    <row r="12" spans="1:10" ht="18" customHeight="1">
      <c r="A12" s="18">
        <v>13</v>
      </c>
      <c r="B12" s="19" t="s">
        <v>144</v>
      </c>
      <c r="C12" s="53">
        <v>2500</v>
      </c>
      <c r="D12" s="20"/>
      <c r="E12" s="20"/>
      <c r="F12" s="21">
        <v>1</v>
      </c>
      <c r="G12" s="21">
        <v>15</v>
      </c>
      <c r="H12" s="21"/>
      <c r="I12" s="21"/>
      <c r="J12" s="21"/>
    </row>
    <row r="13" spans="1:10" ht="18" customHeight="1">
      <c r="A13" s="18">
        <v>15</v>
      </c>
      <c r="B13" s="19" t="s">
        <v>144</v>
      </c>
      <c r="C13" s="20"/>
      <c r="D13" s="53">
        <v>2500</v>
      </c>
      <c r="E13" s="20"/>
      <c r="F13" s="21">
        <v>1</v>
      </c>
      <c r="G13" s="21">
        <v>15</v>
      </c>
      <c r="H13" s="21"/>
      <c r="I13" s="21"/>
      <c r="J13" s="21"/>
    </row>
    <row r="14" spans="1:10" ht="18" customHeight="1">
      <c r="A14" s="18">
        <v>17</v>
      </c>
      <c r="B14" s="19" t="s">
        <v>144</v>
      </c>
      <c r="C14" s="20"/>
      <c r="D14" s="20"/>
      <c r="E14" s="53">
        <v>2500</v>
      </c>
      <c r="F14" s="21">
        <v>1</v>
      </c>
      <c r="G14" s="21">
        <v>15</v>
      </c>
      <c r="H14" s="21"/>
      <c r="I14" s="21"/>
      <c r="J14" s="21"/>
    </row>
    <row r="15" spans="1:10" ht="18" customHeight="1">
      <c r="A15" s="18"/>
      <c r="B15" s="19"/>
      <c r="C15" s="23"/>
      <c r="D15" s="19"/>
      <c r="E15" s="19"/>
      <c r="F15" s="19"/>
      <c r="G15" s="19"/>
      <c r="H15" s="19"/>
      <c r="I15" s="19"/>
      <c r="J15" s="19"/>
    </row>
    <row r="16" spans="1:10" ht="18" customHeight="1">
      <c r="A16" s="18">
        <v>2</v>
      </c>
      <c r="B16" s="19" t="s">
        <v>141</v>
      </c>
      <c r="C16" s="53">
        <f>+LC11!C13</f>
        <v>2400</v>
      </c>
      <c r="D16" s="20"/>
      <c r="E16" s="20"/>
      <c r="F16" s="21">
        <v>1</v>
      </c>
      <c r="G16" s="21">
        <v>30</v>
      </c>
      <c r="H16" s="21" t="s">
        <v>142</v>
      </c>
      <c r="I16" s="21" t="s">
        <v>19</v>
      </c>
      <c r="J16" s="21" t="s">
        <v>126</v>
      </c>
    </row>
    <row r="17" spans="1:10" ht="18" customHeight="1">
      <c r="A17" s="18">
        <v>4</v>
      </c>
      <c r="B17" s="19" t="s">
        <v>57</v>
      </c>
      <c r="C17" s="20"/>
      <c r="D17" s="53">
        <v>1600</v>
      </c>
      <c r="E17" s="20"/>
      <c r="F17" s="21">
        <v>1</v>
      </c>
      <c r="G17" s="21">
        <v>15</v>
      </c>
      <c r="H17" s="21" t="s">
        <v>122</v>
      </c>
      <c r="I17" s="21" t="s">
        <v>19</v>
      </c>
      <c r="J17" s="21" t="s">
        <v>119</v>
      </c>
    </row>
    <row r="18" spans="1:10" ht="18" customHeight="1">
      <c r="A18" s="18">
        <v>6</v>
      </c>
      <c r="B18" s="19" t="s">
        <v>57</v>
      </c>
      <c r="C18" s="20"/>
      <c r="D18" s="20"/>
      <c r="E18" s="53">
        <v>1600</v>
      </c>
      <c r="F18" s="21">
        <v>1</v>
      </c>
      <c r="G18" s="21">
        <v>15</v>
      </c>
      <c r="H18" s="21" t="s">
        <v>122</v>
      </c>
      <c r="I18" s="21" t="s">
        <v>19</v>
      </c>
      <c r="J18" s="21" t="s">
        <v>119</v>
      </c>
    </row>
    <row r="19" spans="1:10" ht="18" customHeight="1">
      <c r="A19" s="18">
        <v>8</v>
      </c>
      <c r="B19" s="19" t="s">
        <v>123</v>
      </c>
      <c r="C19" s="53">
        <v>1500</v>
      </c>
      <c r="D19" s="20"/>
      <c r="E19" s="20"/>
      <c r="F19" s="21">
        <v>1</v>
      </c>
      <c r="G19" s="21">
        <v>20</v>
      </c>
      <c r="H19" s="21" t="s">
        <v>124</v>
      </c>
      <c r="I19" s="21" t="s">
        <v>19</v>
      </c>
      <c r="J19" s="21" t="s">
        <v>119</v>
      </c>
    </row>
    <row r="20" spans="1:10" ht="18" customHeight="1">
      <c r="A20" s="18">
        <v>10</v>
      </c>
      <c r="B20" s="19" t="s">
        <v>123</v>
      </c>
      <c r="C20" s="20"/>
      <c r="D20" s="53">
        <v>1500</v>
      </c>
      <c r="E20" s="20"/>
      <c r="F20" s="21">
        <v>1</v>
      </c>
      <c r="G20" s="21">
        <v>20</v>
      </c>
      <c r="H20" s="21" t="s">
        <v>124</v>
      </c>
      <c r="I20" s="21" t="s">
        <v>19</v>
      </c>
      <c r="J20" s="21" t="s">
        <v>119</v>
      </c>
    </row>
    <row r="21" spans="1:10" ht="18" customHeight="1">
      <c r="A21" s="18">
        <v>12</v>
      </c>
      <c r="B21" s="19"/>
      <c r="C21" s="20"/>
      <c r="D21" s="20"/>
      <c r="E21" s="53"/>
      <c r="F21" s="21"/>
      <c r="G21" s="21"/>
      <c r="H21" s="21"/>
      <c r="I21" s="21"/>
      <c r="J21" s="21"/>
    </row>
    <row r="22" spans="1:10" ht="18" customHeight="1">
      <c r="A22" s="18">
        <v>14</v>
      </c>
      <c r="B22" s="19"/>
      <c r="C22" s="53"/>
      <c r="D22" s="20"/>
      <c r="E22" s="20"/>
      <c r="F22" s="21"/>
      <c r="G22" s="21"/>
      <c r="H22" s="21"/>
      <c r="I22" s="21"/>
      <c r="J22" s="21"/>
    </row>
    <row r="23" spans="1:10" ht="18" customHeight="1">
      <c r="A23" s="18">
        <v>16</v>
      </c>
      <c r="B23" s="19"/>
      <c r="C23" s="20"/>
      <c r="D23" s="53"/>
      <c r="E23" s="20"/>
      <c r="F23" s="21"/>
      <c r="G23" s="21"/>
      <c r="H23" s="21"/>
      <c r="I23" s="21"/>
      <c r="J23" s="21"/>
    </row>
    <row r="24" spans="1:10" ht="18" customHeight="1">
      <c r="A24" s="18">
        <v>18</v>
      </c>
      <c r="B24" s="19"/>
      <c r="C24" s="20"/>
      <c r="D24" s="20"/>
      <c r="E24" s="53"/>
      <c r="F24" s="21"/>
      <c r="G24" s="21"/>
      <c r="H24" s="21"/>
      <c r="I24" s="21"/>
      <c r="J24" s="21"/>
    </row>
    <row r="25" spans="1:10" ht="18" customHeight="1">
      <c r="A25" s="24"/>
      <c r="B25" s="25"/>
      <c r="C25" s="26"/>
      <c r="D25" s="25"/>
      <c r="E25" s="25"/>
      <c r="F25" s="25"/>
      <c r="G25" s="25"/>
      <c r="H25" s="25"/>
      <c r="I25" s="25"/>
      <c r="J25" s="25"/>
    </row>
    <row r="26" spans="1:10" s="5" customFormat="1" ht="18" customHeight="1">
      <c r="A26" s="1"/>
      <c r="B26" s="27" t="s">
        <v>12</v>
      </c>
      <c r="C26" s="28">
        <f>SUM(C6:C25)</f>
        <v>9900</v>
      </c>
      <c r="D26" s="28">
        <f>SUM(D6:D25)</f>
        <v>9200</v>
      </c>
      <c r="E26" s="28">
        <f>SUM(E6:E25)</f>
        <v>6400</v>
      </c>
      <c r="F26" s="61" t="s">
        <v>61</v>
      </c>
      <c r="G26" s="63"/>
      <c r="H26" s="61" t="s">
        <v>62</v>
      </c>
      <c r="I26" s="62"/>
      <c r="J26" s="63"/>
    </row>
    <row r="27" spans="1:10" s="5" customFormat="1" ht="18" customHeight="1">
      <c r="A27" s="29"/>
      <c r="B27" s="30" t="s">
        <v>13</v>
      </c>
      <c r="C27" s="31"/>
      <c r="D27" s="32">
        <f>+(C26+D26+E26)</f>
        <v>25500</v>
      </c>
      <c r="E27" s="44" t="s">
        <v>14</v>
      </c>
      <c r="F27" s="17" t="s">
        <v>11</v>
      </c>
      <c r="G27" s="17" t="s">
        <v>39</v>
      </c>
      <c r="H27" s="17" t="s">
        <v>3</v>
      </c>
      <c r="I27" s="17" t="s">
        <v>4</v>
      </c>
      <c r="J27" s="17" t="s">
        <v>5</v>
      </c>
    </row>
    <row r="28" spans="1:10" s="5" customFormat="1" ht="18" customHeight="1">
      <c r="A28" s="29"/>
      <c r="B28" s="30" t="s">
        <v>18</v>
      </c>
      <c r="C28" s="31">
        <f>+C26*0.6</f>
        <v>5940</v>
      </c>
      <c r="D28" s="31">
        <f>+D26*0.6</f>
        <v>5520</v>
      </c>
      <c r="E28" s="31">
        <f>+E26*0.6</f>
        <v>3840</v>
      </c>
      <c r="F28" s="17">
        <v>50</v>
      </c>
      <c r="G28" s="17">
        <v>100</v>
      </c>
      <c r="H28" s="17" t="s">
        <v>145</v>
      </c>
      <c r="I28" s="17" t="str">
        <f>+Sheet1!D3</f>
        <v>THW</v>
      </c>
      <c r="J28" s="17" t="s">
        <v>146</v>
      </c>
    </row>
    <row r="29" spans="1:10" s="5" customFormat="1" ht="18" customHeight="1">
      <c r="A29" s="29"/>
      <c r="B29" s="30" t="s">
        <v>16</v>
      </c>
      <c r="C29" s="33"/>
      <c r="D29" s="34">
        <f>+C28+D28+E28</f>
        <v>15300</v>
      </c>
      <c r="E29" s="35" t="s">
        <v>14</v>
      </c>
      <c r="F29" s="8" t="s">
        <v>109</v>
      </c>
      <c r="G29" s="7"/>
      <c r="H29" s="7"/>
      <c r="I29" s="7"/>
      <c r="J29" s="9"/>
    </row>
    <row r="30" spans="1:10" s="5" customFormat="1" ht="21">
      <c r="A30" s="36"/>
      <c r="B30" s="37" t="s">
        <v>17</v>
      </c>
      <c r="C30" s="43">
        <f>+C28/220</f>
        <v>27</v>
      </c>
      <c r="D30" s="43">
        <f>+D28/220</f>
        <v>25.09090909090909</v>
      </c>
      <c r="E30" s="45">
        <f>+E28/220</f>
        <v>17.454545454545453</v>
      </c>
      <c r="F30" s="46"/>
      <c r="G30" s="38"/>
      <c r="H30" s="38"/>
      <c r="I30" s="38"/>
      <c r="J30" s="39"/>
    </row>
    <row r="31" spans="4:10" ht="21">
      <c r="D31" s="41"/>
      <c r="F31" s="8"/>
      <c r="G31" s="42"/>
      <c r="H31" s="42"/>
      <c r="I31" s="42"/>
      <c r="J31" s="42"/>
    </row>
    <row r="32" spans="6:10" ht="21">
      <c r="F32" s="8"/>
      <c r="G32" s="42"/>
      <c r="H32" s="42"/>
      <c r="I32" s="42"/>
      <c r="J32" s="42"/>
    </row>
    <row r="33" spans="6:10" ht="21">
      <c r="F33" s="7"/>
      <c r="G33" s="42"/>
      <c r="H33" s="42"/>
      <c r="I33" s="42"/>
      <c r="J33" s="42"/>
    </row>
  </sheetData>
  <mergeCells count="4">
    <mergeCell ref="C4:E4"/>
    <mergeCell ref="F4:G4"/>
    <mergeCell ref="H26:J26"/>
    <mergeCell ref="F26:G26"/>
  </mergeCells>
  <printOptions/>
  <pageMargins left="0.31496062992125984" right="0.2755905511811024" top="0.7874015748031497" bottom="0.984251968503937" header="0.5118110236220472" footer="0.5118110236220472"/>
  <pageSetup fitToHeight="1" fitToWidth="1" horizontalDpi="180" verticalDpi="18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18"/>
  <sheetViews>
    <sheetView workbookViewId="0" topLeftCell="A1">
      <selection activeCell="H15" sqref="A1:H15"/>
    </sheetView>
  </sheetViews>
  <sheetFormatPr defaultColWidth="9.33203125" defaultRowHeight="21"/>
  <cols>
    <col min="1" max="1" width="5.16015625" style="40" customWidth="1"/>
    <col min="2" max="2" width="26.16015625" style="22" customWidth="1"/>
    <col min="3" max="3" width="14" style="22" customWidth="1"/>
    <col min="4" max="8" width="11.33203125" style="22" customWidth="1"/>
    <col min="9" max="9" width="9.66015625" style="22" customWidth="1"/>
    <col min="10" max="16384" width="9.33203125" style="22" customWidth="1"/>
  </cols>
  <sheetData>
    <row r="1" spans="1:8" s="5" customFormat="1" ht="18" customHeight="1">
      <c r="A1" s="1" t="s">
        <v>0</v>
      </c>
      <c r="B1" s="2"/>
      <c r="C1" s="2"/>
      <c r="D1" s="2"/>
      <c r="E1" s="3"/>
      <c r="F1" s="2"/>
      <c r="G1" s="3"/>
      <c r="H1" s="4"/>
    </row>
    <row r="2" spans="1:8" s="5" customFormat="1" ht="18" customHeight="1">
      <c r="A2" s="6" t="s">
        <v>40</v>
      </c>
      <c r="B2" s="7"/>
      <c r="C2" s="7" t="s">
        <v>141</v>
      </c>
      <c r="D2" s="7"/>
      <c r="E2" s="47" t="s">
        <v>43</v>
      </c>
      <c r="F2" s="7" t="s">
        <v>63</v>
      </c>
      <c r="G2" s="8"/>
      <c r="H2" s="9"/>
    </row>
    <row r="3" spans="1:8" s="5" customFormat="1" ht="18" customHeight="1">
      <c r="A3" s="6" t="s">
        <v>41</v>
      </c>
      <c r="B3" s="7"/>
      <c r="C3" s="7" t="s">
        <v>134</v>
      </c>
      <c r="D3" s="7"/>
      <c r="E3" s="48" t="s">
        <v>44</v>
      </c>
      <c r="F3" s="30">
        <v>4</v>
      </c>
      <c r="G3" s="54" t="s">
        <v>64</v>
      </c>
      <c r="H3" s="9"/>
    </row>
    <row r="4" spans="1:8" s="5" customFormat="1" ht="18" customHeight="1">
      <c r="A4" s="10" t="s">
        <v>1</v>
      </c>
      <c r="B4" s="11" t="s">
        <v>2</v>
      </c>
      <c r="C4" s="59" t="s">
        <v>59</v>
      </c>
      <c r="D4" s="61" t="s">
        <v>60</v>
      </c>
      <c r="E4" s="63"/>
      <c r="F4" s="12" t="s">
        <v>3</v>
      </c>
      <c r="G4" s="12" t="s">
        <v>4</v>
      </c>
      <c r="H4" s="12" t="s">
        <v>5</v>
      </c>
    </row>
    <row r="5" spans="1:8" s="5" customFormat="1" ht="18" customHeight="1">
      <c r="A5" s="13" t="s">
        <v>6</v>
      </c>
      <c r="B5" s="14"/>
      <c r="C5" s="15" t="s">
        <v>120</v>
      </c>
      <c r="D5" s="17" t="s">
        <v>10</v>
      </c>
      <c r="E5" s="17" t="s">
        <v>11</v>
      </c>
      <c r="F5" s="14"/>
      <c r="G5" s="14"/>
      <c r="H5" s="14"/>
    </row>
    <row r="6" spans="1:12" ht="18" customHeight="1">
      <c r="A6" s="18">
        <v>1</v>
      </c>
      <c r="B6" s="19" t="s">
        <v>21</v>
      </c>
      <c r="C6" s="53">
        <v>1500</v>
      </c>
      <c r="D6" s="21">
        <v>1</v>
      </c>
      <c r="E6" s="21">
        <v>15</v>
      </c>
      <c r="F6" s="21" t="s">
        <v>58</v>
      </c>
      <c r="G6" s="21" t="s">
        <v>19</v>
      </c>
      <c r="H6" s="21" t="s">
        <v>119</v>
      </c>
      <c r="J6" s="58"/>
      <c r="K6" s="58">
        <f>+C6</f>
        <v>1500</v>
      </c>
      <c r="L6" s="22">
        <f>+K6/220</f>
        <v>6.818181818181818</v>
      </c>
    </row>
    <row r="7" spans="1:8" ht="18" customHeight="1">
      <c r="A7" s="18">
        <v>2</v>
      </c>
      <c r="B7" s="19" t="s">
        <v>123</v>
      </c>
      <c r="C7" s="53">
        <v>1500</v>
      </c>
      <c r="D7" s="21">
        <v>1</v>
      </c>
      <c r="E7" s="21">
        <v>20</v>
      </c>
      <c r="F7" s="21" t="s">
        <v>124</v>
      </c>
      <c r="G7" s="21" t="s">
        <v>19</v>
      </c>
      <c r="H7" s="21" t="s">
        <v>119</v>
      </c>
    </row>
    <row r="8" spans="1:8" ht="18" customHeight="1">
      <c r="A8" s="18">
        <v>3</v>
      </c>
      <c r="B8" s="19"/>
      <c r="C8" s="53"/>
      <c r="D8" s="21"/>
      <c r="E8" s="21"/>
      <c r="F8" s="21"/>
      <c r="G8" s="21"/>
      <c r="H8" s="21"/>
    </row>
    <row r="9" spans="1:8" ht="18" customHeight="1">
      <c r="A9" s="18">
        <v>4</v>
      </c>
      <c r="B9" s="19"/>
      <c r="C9" s="53"/>
      <c r="D9" s="21"/>
      <c r="E9" s="21"/>
      <c r="F9" s="21"/>
      <c r="G9" s="21"/>
      <c r="H9" s="21"/>
    </row>
    <row r="10" spans="1:8" ht="18" customHeight="1">
      <c r="A10" s="24"/>
      <c r="B10" s="25"/>
      <c r="C10" s="26"/>
      <c r="D10" s="25"/>
      <c r="E10" s="25"/>
      <c r="F10" s="25"/>
      <c r="G10" s="25"/>
      <c r="H10" s="25"/>
    </row>
    <row r="11" spans="1:8" s="5" customFormat="1" ht="18" customHeight="1">
      <c r="A11" s="1"/>
      <c r="B11" s="27" t="s">
        <v>12</v>
      </c>
      <c r="C11" s="28">
        <f>SUM(C6:C10)</f>
        <v>3000</v>
      </c>
      <c r="D11" s="61" t="s">
        <v>61</v>
      </c>
      <c r="E11" s="63"/>
      <c r="F11" s="61" t="s">
        <v>62</v>
      </c>
      <c r="G11" s="62"/>
      <c r="H11" s="63"/>
    </row>
    <row r="12" spans="1:8" s="5" customFormat="1" ht="18" customHeight="1">
      <c r="A12" s="29"/>
      <c r="B12" s="30" t="s">
        <v>13</v>
      </c>
      <c r="C12" s="31"/>
      <c r="D12" s="17" t="s">
        <v>11</v>
      </c>
      <c r="E12" s="17" t="s">
        <v>39</v>
      </c>
      <c r="F12" s="17" t="s">
        <v>3</v>
      </c>
      <c r="G12" s="17" t="s">
        <v>4</v>
      </c>
      <c r="H12" s="17" t="s">
        <v>5</v>
      </c>
    </row>
    <row r="13" spans="1:8" s="5" customFormat="1" ht="18" customHeight="1">
      <c r="A13" s="29"/>
      <c r="B13" s="30" t="s">
        <v>18</v>
      </c>
      <c r="C13" s="31">
        <f>+C11*0.8</f>
        <v>2400</v>
      </c>
      <c r="D13" s="17">
        <v>30</v>
      </c>
      <c r="E13" s="17">
        <f>+Sheet1!B6</f>
        <v>100</v>
      </c>
      <c r="F13" s="17" t="s">
        <v>142</v>
      </c>
      <c r="G13" s="17" t="str">
        <f>+Sheet1!D6</f>
        <v>THW</v>
      </c>
      <c r="H13" s="17" t="s">
        <v>126</v>
      </c>
    </row>
    <row r="14" spans="1:8" s="5" customFormat="1" ht="18" customHeight="1">
      <c r="A14" s="29"/>
      <c r="B14" s="30" t="s">
        <v>16</v>
      </c>
      <c r="C14" s="33"/>
      <c r="D14" s="60" t="s">
        <v>109</v>
      </c>
      <c r="E14" s="7"/>
      <c r="F14" s="7"/>
      <c r="G14" s="7"/>
      <c r="H14" s="9"/>
    </row>
    <row r="15" spans="1:8" s="5" customFormat="1" ht="21">
      <c r="A15" s="36"/>
      <c r="B15" s="37" t="s">
        <v>17</v>
      </c>
      <c r="C15" s="43">
        <f>+C13/220</f>
        <v>10.909090909090908</v>
      </c>
      <c r="D15" s="46"/>
      <c r="E15" s="38"/>
      <c r="F15" s="38"/>
      <c r="G15" s="38"/>
      <c r="H15" s="39"/>
    </row>
    <row r="16" spans="4:8" ht="21">
      <c r="D16" s="8"/>
      <c r="E16" s="42"/>
      <c r="F16" s="42"/>
      <c r="G16" s="42"/>
      <c r="H16" s="42"/>
    </row>
    <row r="17" spans="4:8" ht="21">
      <c r="D17" s="8"/>
      <c r="E17" s="42"/>
      <c r="F17" s="42"/>
      <c r="G17" s="42"/>
      <c r="H17" s="42"/>
    </row>
    <row r="18" spans="4:8" ht="21">
      <c r="D18" s="7"/>
      <c r="E18" s="42"/>
      <c r="F18" s="42"/>
      <c r="G18" s="42"/>
      <c r="H18" s="42"/>
    </row>
  </sheetData>
  <mergeCells count="3">
    <mergeCell ref="D4:E4"/>
    <mergeCell ref="D11:E11"/>
    <mergeCell ref="F11:H11"/>
  </mergeCells>
  <printOptions/>
  <pageMargins left="0.31496062992125984" right="0.2755905511811024" top="0.7874015748031497" bottom="0.984251968503937" header="0.5118110236220472" footer="0.5118110236220472"/>
  <pageSetup fitToHeight="1" fitToWidth="1" horizontalDpi="180" verticalDpi="18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17"/>
  <sheetViews>
    <sheetView workbookViewId="0" topLeftCell="A1">
      <selection activeCell="K14" sqref="A1:K14"/>
    </sheetView>
  </sheetViews>
  <sheetFormatPr defaultColWidth="9.33203125" defaultRowHeight="21"/>
  <cols>
    <col min="1" max="1" width="5.16015625" style="40" customWidth="1"/>
    <col min="2" max="2" width="25.66015625" style="22" customWidth="1"/>
    <col min="3" max="3" width="10.66015625" style="22" customWidth="1"/>
    <col min="4" max="4" width="11.16015625" style="22" customWidth="1"/>
    <col min="5" max="5" width="10.66015625" style="22" customWidth="1"/>
    <col min="6" max="8" width="10" style="22" customWidth="1"/>
    <col min="9" max="9" width="16.33203125" style="22" customWidth="1"/>
    <col min="10" max="10" width="11.33203125" style="22" customWidth="1"/>
    <col min="11" max="11" width="17.16015625" style="22" bestFit="1" customWidth="1"/>
    <col min="12" max="12" width="9.66015625" style="22" customWidth="1"/>
    <col min="13" max="16384" width="9.33203125" style="22" customWidth="1"/>
  </cols>
  <sheetData>
    <row r="1" spans="1:11" s="5" customFormat="1" ht="18" customHeight="1">
      <c r="A1" s="1" t="s">
        <v>0</v>
      </c>
      <c r="B1" s="2"/>
      <c r="C1" s="2"/>
      <c r="D1" s="2"/>
      <c r="E1" s="2"/>
      <c r="F1" s="2"/>
      <c r="G1" s="3"/>
      <c r="H1" s="3"/>
      <c r="I1" s="2"/>
      <c r="J1" s="3"/>
      <c r="K1" s="4"/>
    </row>
    <row r="2" spans="1:11" s="5" customFormat="1" ht="18" customHeight="1">
      <c r="A2" s="6" t="s">
        <v>40</v>
      </c>
      <c r="B2" s="7"/>
      <c r="C2" s="7" t="s">
        <v>115</v>
      </c>
      <c r="D2" s="7"/>
      <c r="E2" s="7"/>
      <c r="F2" s="7"/>
      <c r="G2" s="47" t="s">
        <v>43</v>
      </c>
      <c r="H2" s="7" t="s">
        <v>111</v>
      </c>
      <c r="I2" s="7"/>
      <c r="J2" s="8"/>
      <c r="K2" s="9"/>
    </row>
    <row r="3" spans="1:11" s="5" customFormat="1" ht="18" customHeight="1">
      <c r="A3" s="6" t="s">
        <v>41</v>
      </c>
      <c r="B3" s="7"/>
      <c r="C3" s="7" t="s">
        <v>42</v>
      </c>
      <c r="D3" s="7"/>
      <c r="E3" s="7"/>
      <c r="F3" s="7"/>
      <c r="G3" s="48" t="s">
        <v>44</v>
      </c>
      <c r="H3" s="48"/>
      <c r="I3" s="7"/>
      <c r="J3" s="8"/>
      <c r="K3" s="9"/>
    </row>
    <row r="4" spans="1:11" s="5" customFormat="1" ht="18" customHeight="1">
      <c r="A4" s="10" t="s">
        <v>1</v>
      </c>
      <c r="B4" s="11" t="s">
        <v>2</v>
      </c>
      <c r="C4" s="61" t="s">
        <v>59</v>
      </c>
      <c r="D4" s="62"/>
      <c r="E4" s="63"/>
      <c r="F4" s="61" t="s">
        <v>60</v>
      </c>
      <c r="G4" s="62"/>
      <c r="H4" s="63"/>
      <c r="I4" s="12" t="s">
        <v>3</v>
      </c>
      <c r="J4" s="12" t="s">
        <v>4</v>
      </c>
      <c r="K4" s="12" t="s">
        <v>5</v>
      </c>
    </row>
    <row r="5" spans="1:11" s="5" customFormat="1" ht="18" customHeight="1">
      <c r="A5" s="13" t="s">
        <v>6</v>
      </c>
      <c r="B5" s="14"/>
      <c r="C5" s="15" t="s">
        <v>7</v>
      </c>
      <c r="D5" s="15" t="s">
        <v>8</v>
      </c>
      <c r="E5" s="16" t="s">
        <v>9</v>
      </c>
      <c r="F5" s="17" t="s">
        <v>10</v>
      </c>
      <c r="G5" s="17" t="s">
        <v>11</v>
      </c>
      <c r="H5" s="17" t="s">
        <v>39</v>
      </c>
      <c r="I5" s="14"/>
      <c r="J5" s="14"/>
      <c r="K5" s="14"/>
    </row>
    <row r="6" spans="1:14" ht="18" customHeight="1">
      <c r="A6" s="18">
        <v>1</v>
      </c>
      <c r="B6" s="19" t="s">
        <v>116</v>
      </c>
      <c r="C6" s="20">
        <f>+LC2A!C17</f>
        <v>7360</v>
      </c>
      <c r="D6" s="20"/>
      <c r="E6" s="20"/>
      <c r="F6" s="21">
        <v>2</v>
      </c>
      <c r="G6" s="21">
        <v>50</v>
      </c>
      <c r="H6" s="21">
        <v>100</v>
      </c>
      <c r="I6" s="21" t="s">
        <v>125</v>
      </c>
      <c r="J6" s="21" t="s">
        <v>19</v>
      </c>
      <c r="K6" s="21" t="s">
        <v>126</v>
      </c>
      <c r="M6" s="22">
        <f>30000*0.125</f>
        <v>3750</v>
      </c>
      <c r="N6" s="22">
        <f>+C6/220</f>
        <v>33.45454545454545</v>
      </c>
    </row>
    <row r="7" spans="1:13" ht="18" customHeight="1">
      <c r="A7" s="18">
        <v>2</v>
      </c>
      <c r="B7" s="19" t="s">
        <v>117</v>
      </c>
      <c r="C7" s="20"/>
      <c r="D7" s="20">
        <f>+LC2B!C15</f>
        <v>4640</v>
      </c>
      <c r="E7" s="20"/>
      <c r="F7" s="21">
        <v>2</v>
      </c>
      <c r="G7" s="21">
        <v>50</v>
      </c>
      <c r="H7" s="21">
        <v>100</v>
      </c>
      <c r="I7" s="21" t="s">
        <v>125</v>
      </c>
      <c r="J7" s="21" t="s">
        <v>19</v>
      </c>
      <c r="K7" s="21" t="s">
        <v>126</v>
      </c>
      <c r="M7" s="22">
        <f>+M6*2</f>
        <v>7500</v>
      </c>
    </row>
    <row r="8" spans="1:13" ht="18" customHeight="1">
      <c r="A8" s="18">
        <v>3</v>
      </c>
      <c r="B8" s="19" t="s">
        <v>118</v>
      </c>
      <c r="C8" s="20"/>
      <c r="D8" s="20"/>
      <c r="E8" s="20">
        <f>+LC2C!C17</f>
        <v>7360</v>
      </c>
      <c r="F8" s="21">
        <v>2</v>
      </c>
      <c r="G8" s="21">
        <v>50</v>
      </c>
      <c r="H8" s="21">
        <v>100</v>
      </c>
      <c r="I8" s="21" t="s">
        <v>125</v>
      </c>
      <c r="J8" s="21" t="s">
        <v>19</v>
      </c>
      <c r="K8" s="21" t="s">
        <v>126</v>
      </c>
      <c r="M8" s="22">
        <f>+M7*2</f>
        <v>15000</v>
      </c>
    </row>
    <row r="9" spans="1:11" ht="18" customHeight="1">
      <c r="A9" s="24"/>
      <c r="B9" s="25"/>
      <c r="C9" s="26"/>
      <c r="D9" s="25"/>
      <c r="E9" s="25"/>
      <c r="F9" s="25"/>
      <c r="G9" s="25"/>
      <c r="H9" s="25"/>
      <c r="I9" s="25"/>
      <c r="J9" s="25"/>
      <c r="K9" s="25"/>
    </row>
    <row r="10" spans="1:11" s="5" customFormat="1" ht="18" customHeight="1">
      <c r="A10" s="1"/>
      <c r="B10" s="27" t="s">
        <v>12</v>
      </c>
      <c r="C10" s="28">
        <f>SUM(C6:C9)</f>
        <v>7360</v>
      </c>
      <c r="D10" s="28">
        <f>SUM(D6:D9)</f>
        <v>4640</v>
      </c>
      <c r="E10" s="28">
        <f>SUM(E6:E9)</f>
        <v>7360</v>
      </c>
      <c r="F10" s="61" t="s">
        <v>61</v>
      </c>
      <c r="G10" s="63"/>
      <c r="H10" s="16"/>
      <c r="I10" s="61" t="s">
        <v>62</v>
      </c>
      <c r="J10" s="62"/>
      <c r="K10" s="63"/>
    </row>
    <row r="11" spans="1:11" s="5" customFormat="1" ht="18" customHeight="1">
      <c r="A11" s="29"/>
      <c r="B11" s="30" t="s">
        <v>13</v>
      </c>
      <c r="C11" s="31"/>
      <c r="D11" s="32">
        <f>+(C10+D10+E10)</f>
        <v>19360</v>
      </c>
      <c r="E11" s="44" t="s">
        <v>14</v>
      </c>
      <c r="F11" s="17" t="s">
        <v>10</v>
      </c>
      <c r="G11" s="17" t="s">
        <v>11</v>
      </c>
      <c r="H11" s="17" t="s">
        <v>39</v>
      </c>
      <c r="I11" s="17" t="s">
        <v>3</v>
      </c>
      <c r="J11" s="17" t="s">
        <v>4</v>
      </c>
      <c r="K11" s="17" t="s">
        <v>5</v>
      </c>
    </row>
    <row r="12" spans="1:11" s="5" customFormat="1" ht="18" customHeight="1">
      <c r="A12" s="29"/>
      <c r="B12" s="30" t="s">
        <v>18</v>
      </c>
      <c r="C12" s="31">
        <f>+C10*0.6</f>
        <v>4416</v>
      </c>
      <c r="D12" s="31">
        <f>+D10*0.6</f>
        <v>2784</v>
      </c>
      <c r="E12" s="31">
        <f>+E10*0.6</f>
        <v>4416</v>
      </c>
      <c r="F12" s="17">
        <v>3</v>
      </c>
      <c r="G12" s="17">
        <v>50</v>
      </c>
      <c r="H12" s="17">
        <v>100</v>
      </c>
      <c r="I12" s="17" t="s">
        <v>133</v>
      </c>
      <c r="J12" s="17" t="s">
        <v>19</v>
      </c>
      <c r="K12" s="17" t="s">
        <v>132</v>
      </c>
    </row>
    <row r="13" spans="1:11" s="5" customFormat="1" ht="18" customHeight="1">
      <c r="A13" s="29"/>
      <c r="B13" s="30" t="s">
        <v>16</v>
      </c>
      <c r="C13" s="33"/>
      <c r="D13" s="34">
        <f>+C12+D12+E12</f>
        <v>11616</v>
      </c>
      <c r="E13" s="35" t="s">
        <v>14</v>
      </c>
      <c r="F13" s="8" t="s">
        <v>15</v>
      </c>
      <c r="G13" s="7"/>
      <c r="H13" s="7"/>
      <c r="I13" s="7"/>
      <c r="J13" s="7"/>
      <c r="K13" s="9"/>
    </row>
    <row r="14" spans="1:11" s="5" customFormat="1" ht="21">
      <c r="A14" s="36"/>
      <c r="B14" s="37" t="s">
        <v>17</v>
      </c>
      <c r="C14" s="43">
        <f>+C12/220</f>
        <v>20.072727272727274</v>
      </c>
      <c r="D14" s="43">
        <f>+D12/220</f>
        <v>12.654545454545454</v>
      </c>
      <c r="E14" s="45">
        <f>+E12/220</f>
        <v>20.072727272727274</v>
      </c>
      <c r="F14" s="46"/>
      <c r="G14" s="38"/>
      <c r="H14" s="38"/>
      <c r="I14" s="38"/>
      <c r="J14" s="38"/>
      <c r="K14" s="39"/>
    </row>
    <row r="15" spans="4:11" ht="21">
      <c r="D15" s="41"/>
      <c r="F15" s="8"/>
      <c r="G15" s="42"/>
      <c r="H15" s="42"/>
      <c r="I15" s="42"/>
      <c r="J15" s="42"/>
      <c r="K15" s="42"/>
    </row>
    <row r="16" spans="4:11" ht="21">
      <c r="D16" s="51">
        <f>+D13*1.25</f>
        <v>14520</v>
      </c>
      <c r="F16" s="8"/>
      <c r="G16" s="42"/>
      <c r="H16" s="42"/>
      <c r="I16" s="42"/>
      <c r="J16" s="42"/>
      <c r="K16" s="42"/>
    </row>
    <row r="17" spans="6:11" ht="21">
      <c r="F17" s="7"/>
      <c r="G17" s="42"/>
      <c r="H17" s="42"/>
      <c r="I17" s="42"/>
      <c r="J17" s="42"/>
      <c r="K17" s="42"/>
    </row>
  </sheetData>
  <mergeCells count="4">
    <mergeCell ref="C4:E4"/>
    <mergeCell ref="F10:G10"/>
    <mergeCell ref="I10:K10"/>
    <mergeCell ref="F4:H4"/>
  </mergeCells>
  <printOptions/>
  <pageMargins left="0.31496062992125984" right="0.2755905511811024" top="0.7874015748031497" bottom="0.984251968503937" header="0.5118110236220472" footer="0.5118110236220472"/>
  <pageSetup fitToHeight="1" fitToWidth="1" horizontalDpi="180" verticalDpi="18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17"/>
  <sheetViews>
    <sheetView workbookViewId="0" topLeftCell="A1">
      <selection activeCell="K14" sqref="A1:K14"/>
    </sheetView>
  </sheetViews>
  <sheetFormatPr defaultColWidth="9.33203125" defaultRowHeight="21"/>
  <cols>
    <col min="1" max="1" width="5.16015625" style="40" customWidth="1"/>
    <col min="2" max="2" width="25.66015625" style="22" customWidth="1"/>
    <col min="3" max="3" width="10.66015625" style="22" customWidth="1"/>
    <col min="4" max="4" width="11.16015625" style="22" customWidth="1"/>
    <col min="5" max="5" width="10.66015625" style="22" customWidth="1"/>
    <col min="6" max="8" width="10" style="22" customWidth="1"/>
    <col min="9" max="9" width="16.33203125" style="22" customWidth="1"/>
    <col min="10" max="10" width="11.33203125" style="22" customWidth="1"/>
    <col min="11" max="11" width="17.16015625" style="22" bestFit="1" customWidth="1"/>
    <col min="12" max="12" width="9.66015625" style="22" customWidth="1"/>
    <col min="13" max="16384" width="9.33203125" style="22" customWidth="1"/>
  </cols>
  <sheetData>
    <row r="1" spans="1:11" s="5" customFormat="1" ht="18" customHeight="1">
      <c r="A1" s="1" t="s">
        <v>0</v>
      </c>
      <c r="B1" s="2"/>
      <c r="C1" s="2"/>
      <c r="D1" s="2"/>
      <c r="E1" s="2"/>
      <c r="F1" s="2"/>
      <c r="G1" s="3"/>
      <c r="H1" s="3"/>
      <c r="I1" s="2"/>
      <c r="J1" s="3"/>
      <c r="K1" s="4"/>
    </row>
    <row r="2" spans="1:11" s="5" customFormat="1" ht="18" customHeight="1">
      <c r="A2" s="6" t="s">
        <v>40</v>
      </c>
      <c r="B2" s="7"/>
      <c r="C2" s="7" t="s">
        <v>135</v>
      </c>
      <c r="D2" s="7"/>
      <c r="E2" s="7"/>
      <c r="F2" s="7"/>
      <c r="G2" s="47" t="s">
        <v>43</v>
      </c>
      <c r="H2" s="7" t="s">
        <v>112</v>
      </c>
      <c r="I2" s="7"/>
      <c r="J2" s="8"/>
      <c r="K2" s="9"/>
    </row>
    <row r="3" spans="1:11" s="5" customFormat="1" ht="18" customHeight="1">
      <c r="A3" s="6" t="s">
        <v>41</v>
      </c>
      <c r="B3" s="7"/>
      <c r="C3" s="7" t="s">
        <v>42</v>
      </c>
      <c r="D3" s="7"/>
      <c r="E3" s="7"/>
      <c r="F3" s="7"/>
      <c r="G3" s="48" t="s">
        <v>44</v>
      </c>
      <c r="H3" s="48"/>
      <c r="I3" s="7"/>
      <c r="J3" s="8"/>
      <c r="K3" s="9"/>
    </row>
    <row r="4" spans="1:11" s="5" customFormat="1" ht="18" customHeight="1">
      <c r="A4" s="10" t="s">
        <v>1</v>
      </c>
      <c r="B4" s="11" t="s">
        <v>2</v>
      </c>
      <c r="C4" s="61" t="s">
        <v>59</v>
      </c>
      <c r="D4" s="62"/>
      <c r="E4" s="63"/>
      <c r="F4" s="61" t="s">
        <v>60</v>
      </c>
      <c r="G4" s="62"/>
      <c r="H4" s="63"/>
      <c r="I4" s="12" t="s">
        <v>3</v>
      </c>
      <c r="J4" s="12" t="s">
        <v>4</v>
      </c>
      <c r="K4" s="12" t="s">
        <v>5</v>
      </c>
    </row>
    <row r="5" spans="1:11" s="5" customFormat="1" ht="18" customHeight="1">
      <c r="A5" s="13" t="s">
        <v>6</v>
      </c>
      <c r="B5" s="14"/>
      <c r="C5" s="15" t="s">
        <v>7</v>
      </c>
      <c r="D5" s="15" t="s">
        <v>8</v>
      </c>
      <c r="E5" s="16" t="s">
        <v>9</v>
      </c>
      <c r="F5" s="17" t="s">
        <v>10</v>
      </c>
      <c r="G5" s="17" t="s">
        <v>11</v>
      </c>
      <c r="H5" s="17" t="s">
        <v>39</v>
      </c>
      <c r="I5" s="14"/>
      <c r="J5" s="14"/>
      <c r="K5" s="14"/>
    </row>
    <row r="6" spans="1:14" ht="18" customHeight="1">
      <c r="A6" s="18">
        <v>1</v>
      </c>
      <c r="B6" s="19" t="s">
        <v>116</v>
      </c>
      <c r="C6" s="20">
        <f>+LC2A!C17</f>
        <v>7360</v>
      </c>
      <c r="D6" s="20"/>
      <c r="E6" s="20"/>
      <c r="F6" s="21">
        <v>2</v>
      </c>
      <c r="G6" s="21">
        <v>50</v>
      </c>
      <c r="H6" s="21">
        <v>100</v>
      </c>
      <c r="I6" s="21" t="s">
        <v>125</v>
      </c>
      <c r="J6" s="21" t="s">
        <v>19</v>
      </c>
      <c r="K6" s="21" t="s">
        <v>126</v>
      </c>
      <c r="M6" s="22">
        <f>30000*0.125</f>
        <v>3750</v>
      </c>
      <c r="N6" s="22">
        <f>+C6/220</f>
        <v>33.45454545454545</v>
      </c>
    </row>
    <row r="7" spans="1:13" ht="18" customHeight="1">
      <c r="A7" s="18">
        <v>2</v>
      </c>
      <c r="B7" s="19" t="s">
        <v>117</v>
      </c>
      <c r="C7" s="20"/>
      <c r="D7" s="20">
        <f>+LC2B!C15</f>
        <v>4640</v>
      </c>
      <c r="E7" s="20"/>
      <c r="F7" s="21">
        <v>2</v>
      </c>
      <c r="G7" s="21">
        <v>50</v>
      </c>
      <c r="H7" s="21">
        <v>100</v>
      </c>
      <c r="I7" s="21" t="s">
        <v>125</v>
      </c>
      <c r="J7" s="21" t="s">
        <v>19</v>
      </c>
      <c r="K7" s="21" t="s">
        <v>126</v>
      </c>
      <c r="M7" s="22">
        <f>+M6*2</f>
        <v>7500</v>
      </c>
    </row>
    <row r="8" spans="1:13" ht="18" customHeight="1">
      <c r="A8" s="18">
        <v>3</v>
      </c>
      <c r="B8" s="19" t="s">
        <v>118</v>
      </c>
      <c r="C8" s="20"/>
      <c r="D8" s="20"/>
      <c r="E8" s="20">
        <f>+LC2C!C17</f>
        <v>7360</v>
      </c>
      <c r="F8" s="21">
        <v>2</v>
      </c>
      <c r="G8" s="21">
        <v>50</v>
      </c>
      <c r="H8" s="21">
        <v>100</v>
      </c>
      <c r="I8" s="21" t="s">
        <v>125</v>
      </c>
      <c r="J8" s="21" t="s">
        <v>19</v>
      </c>
      <c r="K8" s="21" t="s">
        <v>126</v>
      </c>
      <c r="M8" s="22">
        <f>+M7*2</f>
        <v>15000</v>
      </c>
    </row>
    <row r="9" spans="1:11" ht="18" customHeight="1">
      <c r="A9" s="24"/>
      <c r="B9" s="25"/>
      <c r="C9" s="26"/>
      <c r="D9" s="25"/>
      <c r="E9" s="25"/>
      <c r="F9" s="25"/>
      <c r="G9" s="25"/>
      <c r="H9" s="25"/>
      <c r="I9" s="25"/>
      <c r="J9" s="25"/>
      <c r="K9" s="25"/>
    </row>
    <row r="10" spans="1:11" s="5" customFormat="1" ht="18" customHeight="1">
      <c r="A10" s="1"/>
      <c r="B10" s="27" t="s">
        <v>12</v>
      </c>
      <c r="C10" s="28">
        <f>SUM(C6:C9)</f>
        <v>7360</v>
      </c>
      <c r="D10" s="28">
        <f>SUM(D6:D9)</f>
        <v>4640</v>
      </c>
      <c r="E10" s="28">
        <f>SUM(E6:E9)</f>
        <v>7360</v>
      </c>
      <c r="F10" s="61" t="s">
        <v>61</v>
      </c>
      <c r="G10" s="63"/>
      <c r="H10" s="16"/>
      <c r="I10" s="61" t="s">
        <v>62</v>
      </c>
      <c r="J10" s="62"/>
      <c r="K10" s="63"/>
    </row>
    <row r="11" spans="1:11" s="5" customFormat="1" ht="18" customHeight="1">
      <c r="A11" s="29"/>
      <c r="B11" s="30" t="s">
        <v>13</v>
      </c>
      <c r="C11" s="31"/>
      <c r="D11" s="32">
        <f>+(C10+D10+E10)</f>
        <v>19360</v>
      </c>
      <c r="E11" s="44" t="s">
        <v>14</v>
      </c>
      <c r="F11" s="17" t="s">
        <v>10</v>
      </c>
      <c r="G11" s="17" t="s">
        <v>11</v>
      </c>
      <c r="H11" s="17" t="s">
        <v>39</v>
      </c>
      <c r="I11" s="17" t="s">
        <v>3</v>
      </c>
      <c r="J11" s="17" t="s">
        <v>4</v>
      </c>
      <c r="K11" s="17" t="s">
        <v>5</v>
      </c>
    </row>
    <row r="12" spans="1:11" s="5" customFormat="1" ht="18" customHeight="1">
      <c r="A12" s="29"/>
      <c r="B12" s="30" t="s">
        <v>18</v>
      </c>
      <c r="C12" s="31">
        <f>+C10*0.6</f>
        <v>4416</v>
      </c>
      <c r="D12" s="31">
        <f>+D10*0.6</f>
        <v>2784</v>
      </c>
      <c r="E12" s="31">
        <f>+E10*0.6</f>
        <v>4416</v>
      </c>
      <c r="F12" s="17">
        <v>3</v>
      </c>
      <c r="G12" s="17">
        <v>50</v>
      </c>
      <c r="H12" s="17">
        <v>100</v>
      </c>
      <c r="I12" s="17" t="s">
        <v>133</v>
      </c>
      <c r="J12" s="17" t="s">
        <v>19</v>
      </c>
      <c r="K12" s="17" t="s">
        <v>132</v>
      </c>
    </row>
    <row r="13" spans="1:11" s="5" customFormat="1" ht="18" customHeight="1">
      <c r="A13" s="29"/>
      <c r="B13" s="30" t="s">
        <v>16</v>
      </c>
      <c r="C13" s="33"/>
      <c r="D13" s="34">
        <f>+C12+D12+E12</f>
        <v>11616</v>
      </c>
      <c r="E13" s="35" t="s">
        <v>14</v>
      </c>
      <c r="F13" s="8" t="s">
        <v>15</v>
      </c>
      <c r="G13" s="7"/>
      <c r="H13" s="7"/>
      <c r="I13" s="7"/>
      <c r="J13" s="7"/>
      <c r="K13" s="9"/>
    </row>
    <row r="14" spans="1:11" s="5" customFormat="1" ht="21">
      <c r="A14" s="36"/>
      <c r="B14" s="37" t="s">
        <v>17</v>
      </c>
      <c r="C14" s="43">
        <f>+C12/220</f>
        <v>20.072727272727274</v>
      </c>
      <c r="D14" s="43">
        <f>+D12/220</f>
        <v>12.654545454545454</v>
      </c>
      <c r="E14" s="45">
        <f>+E12/220</f>
        <v>20.072727272727274</v>
      </c>
      <c r="F14" s="46"/>
      <c r="G14" s="38"/>
      <c r="H14" s="38"/>
      <c r="I14" s="38"/>
      <c r="J14" s="38"/>
      <c r="K14" s="39"/>
    </row>
    <row r="15" spans="4:11" ht="21">
      <c r="D15" s="41"/>
      <c r="F15" s="8"/>
      <c r="G15" s="42"/>
      <c r="H15" s="42"/>
      <c r="I15" s="42"/>
      <c r="J15" s="42"/>
      <c r="K15" s="42"/>
    </row>
    <row r="16" spans="4:11" ht="21">
      <c r="D16" s="51">
        <f>+D13*1.25</f>
        <v>14520</v>
      </c>
      <c r="F16" s="8"/>
      <c r="G16" s="42"/>
      <c r="H16" s="42"/>
      <c r="I16" s="42"/>
      <c r="J16" s="42"/>
      <c r="K16" s="42"/>
    </row>
    <row r="17" spans="6:11" ht="21">
      <c r="F17" s="7"/>
      <c r="G17" s="42"/>
      <c r="H17" s="42"/>
      <c r="I17" s="42"/>
      <c r="J17" s="42"/>
      <c r="K17" s="42"/>
    </row>
  </sheetData>
  <mergeCells count="4">
    <mergeCell ref="C4:E4"/>
    <mergeCell ref="F10:G10"/>
    <mergeCell ref="I10:K10"/>
    <mergeCell ref="F4:H4"/>
  </mergeCells>
  <printOptions/>
  <pageMargins left="0.31496062992125984" right="0.2755905511811024" top="0.7874015748031497" bottom="0.984251968503937" header="0.5118110236220472" footer="0.5118110236220472"/>
  <pageSetup fitToHeight="1" fitToWidth="1" horizontalDpi="180" verticalDpi="18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17"/>
  <sheetViews>
    <sheetView workbookViewId="0" topLeftCell="A1">
      <selection activeCell="K14" sqref="A1:K14"/>
    </sheetView>
  </sheetViews>
  <sheetFormatPr defaultColWidth="9.33203125" defaultRowHeight="21"/>
  <cols>
    <col min="1" max="1" width="5.16015625" style="40" customWidth="1"/>
    <col min="2" max="2" width="25.66015625" style="22" customWidth="1"/>
    <col min="3" max="3" width="10.66015625" style="22" customWidth="1"/>
    <col min="4" max="4" width="11.16015625" style="22" customWidth="1"/>
    <col min="5" max="5" width="10.66015625" style="22" customWidth="1"/>
    <col min="6" max="8" width="10" style="22" customWidth="1"/>
    <col min="9" max="9" width="16.33203125" style="22" customWidth="1"/>
    <col min="10" max="10" width="11.33203125" style="22" customWidth="1"/>
    <col min="11" max="11" width="17.16015625" style="22" bestFit="1" customWidth="1"/>
    <col min="12" max="12" width="9.66015625" style="22" customWidth="1"/>
    <col min="13" max="16384" width="9.33203125" style="22" customWidth="1"/>
  </cols>
  <sheetData>
    <row r="1" spans="1:11" s="5" customFormat="1" ht="18" customHeight="1">
      <c r="A1" s="1" t="s">
        <v>0</v>
      </c>
      <c r="B1" s="2"/>
      <c r="C1" s="2"/>
      <c r="D1" s="2"/>
      <c r="E1" s="2"/>
      <c r="F1" s="2"/>
      <c r="G1" s="3"/>
      <c r="H1" s="3"/>
      <c r="I1" s="2"/>
      <c r="J1" s="3"/>
      <c r="K1" s="4"/>
    </row>
    <row r="2" spans="1:11" s="5" customFormat="1" ht="18" customHeight="1">
      <c r="A2" s="6" t="s">
        <v>40</v>
      </c>
      <c r="B2" s="7"/>
      <c r="C2" s="7" t="s">
        <v>136</v>
      </c>
      <c r="D2" s="7"/>
      <c r="E2" s="7"/>
      <c r="F2" s="7"/>
      <c r="G2" s="47" t="s">
        <v>43</v>
      </c>
      <c r="H2" s="7" t="s">
        <v>113</v>
      </c>
      <c r="I2" s="7"/>
      <c r="J2" s="8"/>
      <c r="K2" s="9"/>
    </row>
    <row r="3" spans="1:11" s="5" customFormat="1" ht="18" customHeight="1">
      <c r="A3" s="6" t="s">
        <v>41</v>
      </c>
      <c r="B3" s="7"/>
      <c r="C3" s="7" t="s">
        <v>42</v>
      </c>
      <c r="D3" s="7"/>
      <c r="E3" s="7"/>
      <c r="F3" s="7"/>
      <c r="G3" s="48" t="s">
        <v>44</v>
      </c>
      <c r="H3" s="48"/>
      <c r="I3" s="7"/>
      <c r="J3" s="8"/>
      <c r="K3" s="9"/>
    </row>
    <row r="4" spans="1:11" s="5" customFormat="1" ht="18" customHeight="1">
      <c r="A4" s="10" t="s">
        <v>1</v>
      </c>
      <c r="B4" s="11" t="s">
        <v>2</v>
      </c>
      <c r="C4" s="61" t="s">
        <v>59</v>
      </c>
      <c r="D4" s="62"/>
      <c r="E4" s="63"/>
      <c r="F4" s="61" t="s">
        <v>60</v>
      </c>
      <c r="G4" s="62"/>
      <c r="H4" s="63"/>
      <c r="I4" s="12" t="s">
        <v>3</v>
      </c>
      <c r="J4" s="12" t="s">
        <v>4</v>
      </c>
      <c r="K4" s="12" t="s">
        <v>5</v>
      </c>
    </row>
    <row r="5" spans="1:11" s="5" customFormat="1" ht="18" customHeight="1">
      <c r="A5" s="13" t="s">
        <v>6</v>
      </c>
      <c r="B5" s="14"/>
      <c r="C5" s="15" t="s">
        <v>7</v>
      </c>
      <c r="D5" s="15" t="s">
        <v>8</v>
      </c>
      <c r="E5" s="16" t="s">
        <v>9</v>
      </c>
      <c r="F5" s="17" t="s">
        <v>10</v>
      </c>
      <c r="G5" s="17" t="s">
        <v>11</v>
      </c>
      <c r="H5" s="17" t="s">
        <v>39</v>
      </c>
      <c r="I5" s="14"/>
      <c r="J5" s="14"/>
      <c r="K5" s="14"/>
    </row>
    <row r="6" spans="1:14" ht="18" customHeight="1">
      <c r="A6" s="18">
        <v>1</v>
      </c>
      <c r="B6" s="19" t="s">
        <v>116</v>
      </c>
      <c r="C6" s="20">
        <f>+LC2A!C17</f>
        <v>7360</v>
      </c>
      <c r="D6" s="20"/>
      <c r="E6" s="20"/>
      <c r="F6" s="21">
        <v>2</v>
      </c>
      <c r="G6" s="21">
        <v>50</v>
      </c>
      <c r="H6" s="21">
        <v>100</v>
      </c>
      <c r="I6" s="21" t="s">
        <v>125</v>
      </c>
      <c r="J6" s="21" t="s">
        <v>19</v>
      </c>
      <c r="K6" s="21" t="s">
        <v>126</v>
      </c>
      <c r="M6" s="22">
        <f>30000*0.125</f>
        <v>3750</v>
      </c>
      <c r="N6" s="22">
        <f>+C6/220</f>
        <v>33.45454545454545</v>
      </c>
    </row>
    <row r="7" spans="1:13" ht="18" customHeight="1">
      <c r="A7" s="18">
        <v>2</v>
      </c>
      <c r="B7" s="19" t="s">
        <v>117</v>
      </c>
      <c r="C7" s="20"/>
      <c r="D7" s="20">
        <f>+LC2B!C15</f>
        <v>4640</v>
      </c>
      <c r="E7" s="20"/>
      <c r="F7" s="21">
        <v>2</v>
      </c>
      <c r="G7" s="21">
        <v>50</v>
      </c>
      <c r="H7" s="21">
        <v>100</v>
      </c>
      <c r="I7" s="21" t="s">
        <v>125</v>
      </c>
      <c r="J7" s="21" t="s">
        <v>19</v>
      </c>
      <c r="K7" s="21" t="s">
        <v>126</v>
      </c>
      <c r="M7" s="22">
        <f>+M6*2</f>
        <v>7500</v>
      </c>
    </row>
    <row r="8" spans="1:13" ht="18" customHeight="1">
      <c r="A8" s="18">
        <v>3</v>
      </c>
      <c r="B8" s="19" t="s">
        <v>118</v>
      </c>
      <c r="C8" s="20"/>
      <c r="D8" s="20"/>
      <c r="E8" s="20">
        <f>+LC2C!C17</f>
        <v>7360</v>
      </c>
      <c r="F8" s="21">
        <v>2</v>
      </c>
      <c r="G8" s="21">
        <v>50</v>
      </c>
      <c r="H8" s="21">
        <v>100</v>
      </c>
      <c r="I8" s="21" t="s">
        <v>125</v>
      </c>
      <c r="J8" s="21" t="s">
        <v>19</v>
      </c>
      <c r="K8" s="21" t="s">
        <v>126</v>
      </c>
      <c r="M8" s="22">
        <f>+M7*2</f>
        <v>15000</v>
      </c>
    </row>
    <row r="9" spans="1:11" ht="18" customHeight="1">
      <c r="A9" s="24"/>
      <c r="B9" s="25"/>
      <c r="C9" s="26"/>
      <c r="D9" s="25"/>
      <c r="E9" s="25"/>
      <c r="F9" s="25"/>
      <c r="G9" s="25"/>
      <c r="H9" s="25"/>
      <c r="I9" s="25"/>
      <c r="J9" s="25"/>
      <c r="K9" s="25"/>
    </row>
    <row r="10" spans="1:11" s="5" customFormat="1" ht="18" customHeight="1">
      <c r="A10" s="1"/>
      <c r="B10" s="27" t="s">
        <v>12</v>
      </c>
      <c r="C10" s="28">
        <f>SUM(C6:C9)</f>
        <v>7360</v>
      </c>
      <c r="D10" s="28">
        <f>SUM(D6:D9)</f>
        <v>4640</v>
      </c>
      <c r="E10" s="28">
        <f>SUM(E6:E9)</f>
        <v>7360</v>
      </c>
      <c r="F10" s="61" t="s">
        <v>61</v>
      </c>
      <c r="G10" s="63"/>
      <c r="H10" s="16"/>
      <c r="I10" s="61" t="s">
        <v>62</v>
      </c>
      <c r="J10" s="62"/>
      <c r="K10" s="63"/>
    </row>
    <row r="11" spans="1:11" s="5" customFormat="1" ht="18" customHeight="1">
      <c r="A11" s="29"/>
      <c r="B11" s="30" t="s">
        <v>13</v>
      </c>
      <c r="C11" s="31"/>
      <c r="D11" s="32">
        <f>+(C10+D10+E10)</f>
        <v>19360</v>
      </c>
      <c r="E11" s="44" t="s">
        <v>14</v>
      </c>
      <c r="F11" s="17" t="s">
        <v>10</v>
      </c>
      <c r="G11" s="17" t="s">
        <v>11</v>
      </c>
      <c r="H11" s="17" t="s">
        <v>39</v>
      </c>
      <c r="I11" s="17" t="s">
        <v>3</v>
      </c>
      <c r="J11" s="17" t="s">
        <v>4</v>
      </c>
      <c r="K11" s="17" t="s">
        <v>5</v>
      </c>
    </row>
    <row r="12" spans="1:11" s="5" customFormat="1" ht="18" customHeight="1">
      <c r="A12" s="29"/>
      <c r="B12" s="30" t="s">
        <v>18</v>
      </c>
      <c r="C12" s="31">
        <f>+C10*0.6</f>
        <v>4416</v>
      </c>
      <c r="D12" s="31">
        <f>+D10*0.6</f>
        <v>2784</v>
      </c>
      <c r="E12" s="31">
        <f>+E10*0.6</f>
        <v>4416</v>
      </c>
      <c r="F12" s="17">
        <v>3</v>
      </c>
      <c r="G12" s="17">
        <v>50</v>
      </c>
      <c r="H12" s="17">
        <v>100</v>
      </c>
      <c r="I12" s="17" t="s">
        <v>133</v>
      </c>
      <c r="J12" s="17" t="s">
        <v>19</v>
      </c>
      <c r="K12" s="17" t="s">
        <v>132</v>
      </c>
    </row>
    <row r="13" spans="1:11" s="5" customFormat="1" ht="18" customHeight="1">
      <c r="A13" s="29"/>
      <c r="B13" s="30" t="s">
        <v>16</v>
      </c>
      <c r="C13" s="33"/>
      <c r="D13" s="34">
        <f>+C12+D12+E12</f>
        <v>11616</v>
      </c>
      <c r="E13" s="35" t="s">
        <v>14</v>
      </c>
      <c r="F13" s="8" t="s">
        <v>15</v>
      </c>
      <c r="G13" s="7"/>
      <c r="H13" s="7"/>
      <c r="I13" s="7"/>
      <c r="J13" s="7"/>
      <c r="K13" s="9"/>
    </row>
    <row r="14" spans="1:11" s="5" customFormat="1" ht="21">
      <c r="A14" s="36"/>
      <c r="B14" s="37" t="s">
        <v>17</v>
      </c>
      <c r="C14" s="43">
        <f>+C12/220</f>
        <v>20.072727272727274</v>
      </c>
      <c r="D14" s="43">
        <f>+D12/220</f>
        <v>12.654545454545454</v>
      </c>
      <c r="E14" s="45">
        <f>+E12/220</f>
        <v>20.072727272727274</v>
      </c>
      <c r="F14" s="46"/>
      <c r="G14" s="38"/>
      <c r="H14" s="38"/>
      <c r="I14" s="38"/>
      <c r="J14" s="38"/>
      <c r="K14" s="39"/>
    </row>
    <row r="15" spans="4:11" ht="21">
      <c r="D15" s="41"/>
      <c r="F15" s="8"/>
      <c r="G15" s="42"/>
      <c r="H15" s="42"/>
      <c r="I15" s="42"/>
      <c r="J15" s="42"/>
      <c r="K15" s="42"/>
    </row>
    <row r="16" spans="4:11" ht="21">
      <c r="D16" s="51">
        <f>+D13*1.25</f>
        <v>14520</v>
      </c>
      <c r="F16" s="8"/>
      <c r="G16" s="42"/>
      <c r="H16" s="42"/>
      <c r="I16" s="42"/>
      <c r="J16" s="42"/>
      <c r="K16" s="42"/>
    </row>
    <row r="17" spans="6:11" ht="21">
      <c r="F17" s="7"/>
      <c r="G17" s="42"/>
      <c r="H17" s="42"/>
      <c r="I17" s="42"/>
      <c r="J17" s="42"/>
      <c r="K17" s="42"/>
    </row>
  </sheetData>
  <mergeCells count="4">
    <mergeCell ref="C4:E4"/>
    <mergeCell ref="F10:G10"/>
    <mergeCell ref="I10:K10"/>
    <mergeCell ref="F4:H4"/>
  </mergeCells>
  <printOptions/>
  <pageMargins left="0.31496062992125984" right="0.2755905511811024" top="0.7874015748031497" bottom="0.984251968503937" header="0.5118110236220472" footer="0.5118110236220472"/>
  <pageSetup fitToHeight="1" fitToWidth="1" horizontalDpi="180" verticalDpi="18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N17"/>
  <sheetViews>
    <sheetView workbookViewId="0" topLeftCell="A1">
      <selection activeCell="K14" sqref="A1:K14"/>
    </sheetView>
  </sheetViews>
  <sheetFormatPr defaultColWidth="9.33203125" defaultRowHeight="21"/>
  <cols>
    <col min="1" max="1" width="5.16015625" style="40" customWidth="1"/>
    <col min="2" max="2" width="25.66015625" style="22" customWidth="1"/>
    <col min="3" max="3" width="10.66015625" style="22" customWidth="1"/>
    <col min="4" max="4" width="11.16015625" style="22" customWidth="1"/>
    <col min="5" max="5" width="10.66015625" style="22" customWidth="1"/>
    <col min="6" max="8" width="10" style="22" customWidth="1"/>
    <col min="9" max="9" width="16.33203125" style="22" customWidth="1"/>
    <col min="10" max="10" width="11.33203125" style="22" customWidth="1"/>
    <col min="11" max="11" width="17.16015625" style="22" bestFit="1" customWidth="1"/>
    <col min="12" max="12" width="9.66015625" style="22" customWidth="1"/>
    <col min="13" max="16384" width="9.33203125" style="22" customWidth="1"/>
  </cols>
  <sheetData>
    <row r="1" spans="1:11" s="5" customFormat="1" ht="18" customHeight="1">
      <c r="A1" s="1" t="s">
        <v>0</v>
      </c>
      <c r="B1" s="2"/>
      <c r="C1" s="2"/>
      <c r="D1" s="2"/>
      <c r="E1" s="2"/>
      <c r="F1" s="2"/>
      <c r="G1" s="3"/>
      <c r="H1" s="3"/>
      <c r="I1" s="2"/>
      <c r="J1" s="3"/>
      <c r="K1" s="4"/>
    </row>
    <row r="2" spans="1:11" s="5" customFormat="1" ht="18" customHeight="1">
      <c r="A2" s="6" t="s">
        <v>40</v>
      </c>
      <c r="B2" s="7"/>
      <c r="C2" s="7" t="s">
        <v>137</v>
      </c>
      <c r="D2" s="7"/>
      <c r="E2" s="7"/>
      <c r="F2" s="7"/>
      <c r="G2" s="47" t="s">
        <v>43</v>
      </c>
      <c r="H2" s="7" t="s">
        <v>113</v>
      </c>
      <c r="I2" s="7"/>
      <c r="J2" s="8"/>
      <c r="K2" s="9"/>
    </row>
    <row r="3" spans="1:11" s="5" customFormat="1" ht="18" customHeight="1">
      <c r="A3" s="6" t="s">
        <v>41</v>
      </c>
      <c r="B3" s="7"/>
      <c r="C3" s="7" t="s">
        <v>42</v>
      </c>
      <c r="D3" s="7"/>
      <c r="E3" s="7"/>
      <c r="F3" s="7"/>
      <c r="G3" s="48" t="s">
        <v>44</v>
      </c>
      <c r="H3" s="48"/>
      <c r="I3" s="7"/>
      <c r="J3" s="8"/>
      <c r="K3" s="9"/>
    </row>
    <row r="4" spans="1:11" s="5" customFormat="1" ht="18" customHeight="1">
      <c r="A4" s="10" t="s">
        <v>1</v>
      </c>
      <c r="B4" s="11" t="s">
        <v>2</v>
      </c>
      <c r="C4" s="61" t="s">
        <v>59</v>
      </c>
      <c r="D4" s="62"/>
      <c r="E4" s="63"/>
      <c r="F4" s="61" t="s">
        <v>60</v>
      </c>
      <c r="G4" s="62"/>
      <c r="H4" s="63"/>
      <c r="I4" s="12" t="s">
        <v>3</v>
      </c>
      <c r="J4" s="12" t="s">
        <v>4</v>
      </c>
      <c r="K4" s="12" t="s">
        <v>5</v>
      </c>
    </row>
    <row r="5" spans="1:11" s="5" customFormat="1" ht="18" customHeight="1">
      <c r="A5" s="13" t="s">
        <v>6</v>
      </c>
      <c r="B5" s="14"/>
      <c r="C5" s="15" t="s">
        <v>7</v>
      </c>
      <c r="D5" s="15" t="s">
        <v>8</v>
      </c>
      <c r="E5" s="16" t="s">
        <v>9</v>
      </c>
      <c r="F5" s="17" t="s">
        <v>10</v>
      </c>
      <c r="G5" s="17" t="s">
        <v>11</v>
      </c>
      <c r="H5" s="17" t="s">
        <v>39</v>
      </c>
      <c r="I5" s="14"/>
      <c r="J5" s="14"/>
      <c r="K5" s="14"/>
    </row>
    <row r="6" spans="1:14" ht="18" customHeight="1">
      <c r="A6" s="18">
        <v>1</v>
      </c>
      <c r="B6" s="19" t="s">
        <v>108</v>
      </c>
      <c r="C6" s="20">
        <v>5000</v>
      </c>
      <c r="D6" s="20">
        <v>5000</v>
      </c>
      <c r="E6" s="20">
        <v>5000</v>
      </c>
      <c r="F6" s="21">
        <v>3</v>
      </c>
      <c r="G6" s="21">
        <v>40</v>
      </c>
      <c r="H6" s="21">
        <v>100</v>
      </c>
      <c r="I6" s="21" t="s">
        <v>148</v>
      </c>
      <c r="J6" s="21" t="s">
        <v>19</v>
      </c>
      <c r="K6" s="21" t="s">
        <v>126</v>
      </c>
      <c r="M6" s="22">
        <f>30000*0.125</f>
        <v>3750</v>
      </c>
      <c r="N6" s="22">
        <f>+C6/220</f>
        <v>22.727272727272727</v>
      </c>
    </row>
    <row r="7" spans="1:13" ht="18" customHeight="1">
      <c r="A7" s="18">
        <v>2</v>
      </c>
      <c r="B7" s="19" t="s">
        <v>147</v>
      </c>
      <c r="C7" s="20">
        <v>3500</v>
      </c>
      <c r="D7" s="20">
        <v>3500</v>
      </c>
      <c r="E7" s="20">
        <v>3500</v>
      </c>
      <c r="F7" s="21">
        <v>3</v>
      </c>
      <c r="G7" s="21">
        <v>30</v>
      </c>
      <c r="H7" s="21">
        <v>100</v>
      </c>
      <c r="I7" s="21" t="s">
        <v>149</v>
      </c>
      <c r="J7" s="21" t="s">
        <v>19</v>
      </c>
      <c r="K7" s="21" t="s">
        <v>126</v>
      </c>
      <c r="M7" s="22">
        <f>+M6*2</f>
        <v>7500</v>
      </c>
    </row>
    <row r="8" spans="1:11" ht="18" customHeight="1">
      <c r="A8" s="18">
        <v>3</v>
      </c>
      <c r="B8" s="19" t="s">
        <v>110</v>
      </c>
      <c r="C8" s="20">
        <v>3500</v>
      </c>
      <c r="D8" s="20">
        <v>3500</v>
      </c>
      <c r="E8" s="20">
        <v>3500</v>
      </c>
      <c r="F8" s="21">
        <v>3</v>
      </c>
      <c r="G8" s="21">
        <v>30</v>
      </c>
      <c r="H8" s="21">
        <v>100</v>
      </c>
      <c r="I8" s="21" t="s">
        <v>149</v>
      </c>
      <c r="J8" s="21" t="s">
        <v>19</v>
      </c>
      <c r="K8" s="21" t="s">
        <v>126</v>
      </c>
    </row>
    <row r="9" spans="1:11" ht="18" customHeight="1">
      <c r="A9" s="24"/>
      <c r="B9" s="25"/>
      <c r="C9" s="26"/>
      <c r="D9" s="25"/>
      <c r="E9" s="25"/>
      <c r="F9" s="25"/>
      <c r="G9" s="25"/>
      <c r="H9" s="25"/>
      <c r="I9" s="25"/>
      <c r="J9" s="25"/>
      <c r="K9" s="25"/>
    </row>
    <row r="10" spans="1:11" s="5" customFormat="1" ht="18" customHeight="1">
      <c r="A10" s="1"/>
      <c r="B10" s="27" t="s">
        <v>12</v>
      </c>
      <c r="C10" s="28">
        <f>SUM(C6:C9)</f>
        <v>12000</v>
      </c>
      <c r="D10" s="28">
        <f>SUM(D6:D9)</f>
        <v>12000</v>
      </c>
      <c r="E10" s="28">
        <f>SUM(E6:E9)</f>
        <v>12000</v>
      </c>
      <c r="F10" s="61" t="s">
        <v>61</v>
      </c>
      <c r="G10" s="63"/>
      <c r="H10" s="16"/>
      <c r="I10" s="61" t="s">
        <v>62</v>
      </c>
      <c r="J10" s="62"/>
      <c r="K10" s="63"/>
    </row>
    <row r="11" spans="1:11" s="5" customFormat="1" ht="18" customHeight="1">
      <c r="A11" s="29"/>
      <c r="B11" s="30" t="s">
        <v>13</v>
      </c>
      <c r="C11" s="31"/>
      <c r="D11" s="32">
        <f>+(C10+D10+E10)</f>
        <v>36000</v>
      </c>
      <c r="E11" s="44" t="s">
        <v>14</v>
      </c>
      <c r="F11" s="17" t="s">
        <v>10</v>
      </c>
      <c r="G11" s="17" t="s">
        <v>11</v>
      </c>
      <c r="H11" s="17" t="s">
        <v>39</v>
      </c>
      <c r="I11" s="17" t="s">
        <v>3</v>
      </c>
      <c r="J11" s="17" t="s">
        <v>4</v>
      </c>
      <c r="K11" s="17" t="s">
        <v>5</v>
      </c>
    </row>
    <row r="12" spans="1:11" s="5" customFormat="1" ht="18" customHeight="1">
      <c r="A12" s="29"/>
      <c r="B12" s="30" t="s">
        <v>18</v>
      </c>
      <c r="C12" s="31">
        <f>+C10*0.9</f>
        <v>10800</v>
      </c>
      <c r="D12" s="31">
        <f>+D10*0.9</f>
        <v>10800</v>
      </c>
      <c r="E12" s="31">
        <f>+E10*0.9</f>
        <v>10800</v>
      </c>
      <c r="F12" s="17">
        <v>3</v>
      </c>
      <c r="G12" s="17">
        <v>60</v>
      </c>
      <c r="H12" s="17">
        <v>100</v>
      </c>
      <c r="I12" s="17" t="s">
        <v>133</v>
      </c>
      <c r="J12" s="17" t="s">
        <v>19</v>
      </c>
      <c r="K12" s="17" t="s">
        <v>132</v>
      </c>
    </row>
    <row r="13" spans="1:11" s="5" customFormat="1" ht="18" customHeight="1">
      <c r="A13" s="29"/>
      <c r="B13" s="30" t="s">
        <v>16</v>
      </c>
      <c r="C13" s="33"/>
      <c r="D13" s="34">
        <f>+C12+D12+E12</f>
        <v>32400</v>
      </c>
      <c r="E13" s="35" t="s">
        <v>14</v>
      </c>
      <c r="F13" s="8" t="s">
        <v>15</v>
      </c>
      <c r="G13" s="7"/>
      <c r="H13" s="7"/>
      <c r="I13" s="7"/>
      <c r="J13" s="7"/>
      <c r="K13" s="9"/>
    </row>
    <row r="14" spans="1:11" s="5" customFormat="1" ht="21">
      <c r="A14" s="36"/>
      <c r="B14" s="37" t="s">
        <v>17</v>
      </c>
      <c r="C14" s="43">
        <f>+C12/220</f>
        <v>49.09090909090909</v>
      </c>
      <c r="D14" s="43">
        <f>+D12/220</f>
        <v>49.09090909090909</v>
      </c>
      <c r="E14" s="45">
        <f>+E12/220</f>
        <v>49.09090909090909</v>
      </c>
      <c r="F14" s="46"/>
      <c r="G14" s="38"/>
      <c r="H14" s="38"/>
      <c r="I14" s="38"/>
      <c r="J14" s="38"/>
      <c r="K14" s="39"/>
    </row>
    <row r="15" spans="4:11" ht="21">
      <c r="D15" s="41"/>
      <c r="F15" s="8"/>
      <c r="G15" s="42"/>
      <c r="H15" s="42"/>
      <c r="I15" s="42"/>
      <c r="J15" s="42"/>
      <c r="K15" s="42"/>
    </row>
    <row r="16" spans="4:11" ht="21">
      <c r="D16" s="51">
        <f>+D13*1.25</f>
        <v>40500</v>
      </c>
      <c r="F16" s="8"/>
      <c r="G16" s="42"/>
      <c r="H16" s="42"/>
      <c r="I16" s="42"/>
      <c r="J16" s="42"/>
      <c r="K16" s="42"/>
    </row>
    <row r="17" spans="6:11" ht="21">
      <c r="F17" s="7"/>
      <c r="G17" s="42"/>
      <c r="H17" s="42"/>
      <c r="I17" s="42"/>
      <c r="J17" s="42"/>
      <c r="K17" s="42"/>
    </row>
  </sheetData>
  <mergeCells count="4">
    <mergeCell ref="C4:E4"/>
    <mergeCell ref="F10:G10"/>
    <mergeCell ref="I10:K10"/>
    <mergeCell ref="F4:H4"/>
  </mergeCells>
  <printOptions/>
  <pageMargins left="0.31496062992125984" right="0.2755905511811024" top="0.7874015748031497" bottom="0.984251968503937" header="0.5118110236220472" footer="0.5118110236220472"/>
  <pageSetup fitToHeight="1" fitToWidth="1" horizontalDpi="180" verticalDpi="18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22"/>
  <sheetViews>
    <sheetView workbookViewId="0" topLeftCell="A1">
      <selection activeCell="H19" sqref="A1:H19"/>
    </sheetView>
  </sheetViews>
  <sheetFormatPr defaultColWidth="9.33203125" defaultRowHeight="21"/>
  <cols>
    <col min="1" max="1" width="5.16015625" style="40" customWidth="1"/>
    <col min="2" max="2" width="26.16015625" style="22" customWidth="1"/>
    <col min="3" max="3" width="14" style="22" customWidth="1"/>
    <col min="4" max="8" width="11.33203125" style="22" customWidth="1"/>
    <col min="9" max="9" width="9.66015625" style="22" customWidth="1"/>
    <col min="10" max="16384" width="9.33203125" style="22" customWidth="1"/>
  </cols>
  <sheetData>
    <row r="1" spans="1:8" s="5" customFormat="1" ht="18" customHeight="1">
      <c r="A1" s="1" t="s">
        <v>0</v>
      </c>
      <c r="B1" s="2"/>
      <c r="C1" s="2"/>
      <c r="D1" s="2"/>
      <c r="E1" s="3"/>
      <c r="F1" s="2"/>
      <c r="G1" s="3"/>
      <c r="H1" s="4"/>
    </row>
    <row r="2" spans="1:8" s="5" customFormat="1" ht="18" customHeight="1">
      <c r="A2" s="6" t="s">
        <v>40</v>
      </c>
      <c r="B2" s="7"/>
      <c r="C2" s="7" t="s">
        <v>127</v>
      </c>
      <c r="D2" s="7"/>
      <c r="E2" s="47" t="s">
        <v>43</v>
      </c>
      <c r="F2" s="7" t="s">
        <v>131</v>
      </c>
      <c r="G2" s="8"/>
      <c r="H2" s="9"/>
    </row>
    <row r="3" spans="1:8" s="5" customFormat="1" ht="18" customHeight="1">
      <c r="A3" s="6" t="s">
        <v>41</v>
      </c>
      <c r="B3" s="7"/>
      <c r="C3" s="7" t="s">
        <v>128</v>
      </c>
      <c r="D3" s="7"/>
      <c r="E3" s="48" t="s">
        <v>44</v>
      </c>
      <c r="F3" s="30">
        <v>8</v>
      </c>
      <c r="G3" s="54" t="s">
        <v>64</v>
      </c>
      <c r="H3" s="9"/>
    </row>
    <row r="4" spans="1:8" s="5" customFormat="1" ht="18" customHeight="1">
      <c r="A4" s="10" t="s">
        <v>1</v>
      </c>
      <c r="B4" s="11" t="s">
        <v>2</v>
      </c>
      <c r="C4" s="59" t="s">
        <v>59</v>
      </c>
      <c r="D4" s="61" t="s">
        <v>60</v>
      </c>
      <c r="E4" s="63"/>
      <c r="F4" s="12" t="s">
        <v>3</v>
      </c>
      <c r="G4" s="12" t="s">
        <v>4</v>
      </c>
      <c r="H4" s="12" t="s">
        <v>5</v>
      </c>
    </row>
    <row r="5" spans="1:8" s="5" customFormat="1" ht="18" customHeight="1">
      <c r="A5" s="13" t="s">
        <v>6</v>
      </c>
      <c r="B5" s="14"/>
      <c r="C5" s="15" t="s">
        <v>120</v>
      </c>
      <c r="D5" s="17" t="s">
        <v>10</v>
      </c>
      <c r="E5" s="17" t="s">
        <v>11</v>
      </c>
      <c r="F5" s="14"/>
      <c r="G5" s="14"/>
      <c r="H5" s="14"/>
    </row>
    <row r="6" spans="1:12" ht="18" customHeight="1">
      <c r="A6" s="18">
        <v>1</v>
      </c>
      <c r="B6" s="19" t="s">
        <v>21</v>
      </c>
      <c r="C6" s="53">
        <v>1500</v>
      </c>
      <c r="D6" s="21">
        <v>1</v>
      </c>
      <c r="E6" s="21">
        <v>15</v>
      </c>
      <c r="F6" s="21" t="s">
        <v>58</v>
      </c>
      <c r="G6" s="21" t="s">
        <v>19</v>
      </c>
      <c r="H6" s="21" t="s">
        <v>119</v>
      </c>
      <c r="J6" s="58"/>
      <c r="K6" s="58">
        <f>+C6</f>
        <v>1500</v>
      </c>
      <c r="L6" s="22">
        <f>+K6/220</f>
        <v>6.818181818181818</v>
      </c>
    </row>
    <row r="7" spans="1:8" ht="18" customHeight="1">
      <c r="A7" s="18">
        <v>2</v>
      </c>
      <c r="B7" s="19" t="s">
        <v>121</v>
      </c>
      <c r="C7" s="53">
        <f>900+1000</f>
        <v>1900</v>
      </c>
      <c r="D7" s="21">
        <v>1</v>
      </c>
      <c r="E7" s="21">
        <v>15</v>
      </c>
      <c r="F7" s="21" t="s">
        <v>122</v>
      </c>
      <c r="G7" s="21" t="s">
        <v>19</v>
      </c>
      <c r="H7" s="21" t="s">
        <v>119</v>
      </c>
    </row>
    <row r="8" spans="1:8" ht="18" customHeight="1">
      <c r="A8" s="18">
        <v>3</v>
      </c>
      <c r="B8" s="19" t="s">
        <v>121</v>
      </c>
      <c r="C8" s="53">
        <v>1200</v>
      </c>
      <c r="D8" s="21">
        <v>1</v>
      </c>
      <c r="E8" s="21">
        <v>15</v>
      </c>
      <c r="F8" s="21" t="s">
        <v>122</v>
      </c>
      <c r="G8" s="21" t="s">
        <v>19</v>
      </c>
      <c r="H8" s="21" t="s">
        <v>119</v>
      </c>
    </row>
    <row r="9" spans="1:8" ht="18" customHeight="1">
      <c r="A9" s="18">
        <v>4</v>
      </c>
      <c r="B9" s="19" t="s">
        <v>57</v>
      </c>
      <c r="C9" s="53">
        <v>1600</v>
      </c>
      <c r="D9" s="21">
        <v>1</v>
      </c>
      <c r="E9" s="21">
        <v>15</v>
      </c>
      <c r="F9" s="21" t="s">
        <v>122</v>
      </c>
      <c r="G9" s="21" t="s">
        <v>19</v>
      </c>
      <c r="H9" s="21" t="s">
        <v>119</v>
      </c>
    </row>
    <row r="10" spans="1:8" ht="18" customHeight="1">
      <c r="A10" s="18">
        <v>5</v>
      </c>
      <c r="B10" s="19" t="s">
        <v>123</v>
      </c>
      <c r="C10" s="53">
        <v>1500</v>
      </c>
      <c r="D10" s="21">
        <v>1</v>
      </c>
      <c r="E10" s="21">
        <v>20</v>
      </c>
      <c r="F10" s="21" t="s">
        <v>124</v>
      </c>
      <c r="G10" s="21" t="s">
        <v>19</v>
      </c>
      <c r="H10" s="21" t="s">
        <v>119</v>
      </c>
    </row>
    <row r="11" spans="1:8" ht="18" customHeight="1">
      <c r="A11" s="18">
        <v>6</v>
      </c>
      <c r="B11" s="19" t="s">
        <v>123</v>
      </c>
      <c r="C11" s="53">
        <v>1500</v>
      </c>
      <c r="D11" s="21">
        <v>1</v>
      </c>
      <c r="E11" s="21">
        <v>20</v>
      </c>
      <c r="F11" s="21" t="s">
        <v>124</v>
      </c>
      <c r="G11" s="21" t="s">
        <v>19</v>
      </c>
      <c r="H11" s="21" t="s">
        <v>119</v>
      </c>
    </row>
    <row r="12" spans="1:8" ht="18" customHeight="1">
      <c r="A12" s="18">
        <v>7</v>
      </c>
      <c r="B12" s="19"/>
      <c r="C12" s="53"/>
      <c r="D12" s="21"/>
      <c r="E12" s="21"/>
      <c r="F12" s="21"/>
      <c r="G12" s="21"/>
      <c r="H12" s="21"/>
    </row>
    <row r="13" spans="1:8" ht="18" customHeight="1">
      <c r="A13" s="18">
        <v>8</v>
      </c>
      <c r="B13" s="19"/>
      <c r="C13" s="53"/>
      <c r="D13" s="21"/>
      <c r="E13" s="21"/>
      <c r="F13" s="21"/>
      <c r="G13" s="21"/>
      <c r="H13" s="21"/>
    </row>
    <row r="14" spans="1:8" ht="18" customHeight="1">
      <c r="A14" s="24"/>
      <c r="B14" s="25"/>
      <c r="C14" s="26"/>
      <c r="D14" s="25"/>
      <c r="E14" s="25"/>
      <c r="F14" s="25"/>
      <c r="G14" s="25"/>
      <c r="H14" s="25"/>
    </row>
    <row r="15" spans="1:8" s="5" customFormat="1" ht="18" customHeight="1">
      <c r="A15" s="1"/>
      <c r="B15" s="27" t="s">
        <v>12</v>
      </c>
      <c r="C15" s="28">
        <f>SUM(C6:C14)</f>
        <v>9200</v>
      </c>
      <c r="D15" s="61" t="s">
        <v>61</v>
      </c>
      <c r="E15" s="63"/>
      <c r="F15" s="61" t="s">
        <v>62</v>
      </c>
      <c r="G15" s="62"/>
      <c r="H15" s="63"/>
    </row>
    <row r="16" spans="1:8" s="5" customFormat="1" ht="18" customHeight="1">
      <c r="A16" s="29"/>
      <c r="B16" s="30" t="s">
        <v>13</v>
      </c>
      <c r="C16" s="31"/>
      <c r="D16" s="17" t="s">
        <v>11</v>
      </c>
      <c r="E16" s="17" t="s">
        <v>39</v>
      </c>
      <c r="F16" s="17" t="s">
        <v>3</v>
      </c>
      <c r="G16" s="17" t="s">
        <v>4</v>
      </c>
      <c r="H16" s="17" t="s">
        <v>5</v>
      </c>
    </row>
    <row r="17" spans="1:8" s="5" customFormat="1" ht="18" customHeight="1">
      <c r="A17" s="29"/>
      <c r="B17" s="30" t="s">
        <v>18</v>
      </c>
      <c r="C17" s="31">
        <f>+C15*0.8</f>
        <v>7360</v>
      </c>
      <c r="D17" s="17">
        <v>50</v>
      </c>
      <c r="E17" s="17">
        <f>+Sheet1!B6</f>
        <v>100</v>
      </c>
      <c r="F17" s="17" t="s">
        <v>125</v>
      </c>
      <c r="G17" s="17" t="str">
        <f>+Sheet1!D6</f>
        <v>THW</v>
      </c>
      <c r="H17" s="17" t="s">
        <v>126</v>
      </c>
    </row>
    <row r="18" spans="1:8" s="5" customFormat="1" ht="18" customHeight="1">
      <c r="A18" s="29"/>
      <c r="B18" s="30" t="s">
        <v>16</v>
      </c>
      <c r="C18" s="33"/>
      <c r="D18" s="60" t="s">
        <v>109</v>
      </c>
      <c r="E18" s="7"/>
      <c r="F18" s="7"/>
      <c r="G18" s="7"/>
      <c r="H18" s="9"/>
    </row>
    <row r="19" spans="1:8" s="5" customFormat="1" ht="21">
      <c r="A19" s="36"/>
      <c r="B19" s="37" t="s">
        <v>17</v>
      </c>
      <c r="C19" s="43">
        <f>+C17/220</f>
        <v>33.45454545454545</v>
      </c>
      <c r="D19" s="46"/>
      <c r="E19" s="38"/>
      <c r="F19" s="38"/>
      <c r="G19" s="38"/>
      <c r="H19" s="39"/>
    </row>
    <row r="20" spans="4:8" ht="21">
      <c r="D20" s="8"/>
      <c r="E20" s="42"/>
      <c r="F20" s="42"/>
      <c r="G20" s="42"/>
      <c r="H20" s="42"/>
    </row>
    <row r="21" spans="4:8" ht="21">
      <c r="D21" s="8"/>
      <c r="E21" s="42"/>
      <c r="F21" s="42"/>
      <c r="G21" s="42"/>
      <c r="H21" s="42"/>
    </row>
    <row r="22" spans="4:8" ht="21">
      <c r="D22" s="7"/>
      <c r="E22" s="42"/>
      <c r="F22" s="42"/>
      <c r="G22" s="42"/>
      <c r="H22" s="42"/>
    </row>
  </sheetData>
  <mergeCells count="3">
    <mergeCell ref="D4:E4"/>
    <mergeCell ref="D15:E15"/>
    <mergeCell ref="F15:H15"/>
  </mergeCells>
  <printOptions/>
  <pageMargins left="0.31496062992125984" right="0.2755905511811024" top="0.7874015748031497" bottom="0.984251968503937" header="0.5118110236220472" footer="0.5118110236220472"/>
  <pageSetup fitToHeight="1" fitToWidth="1" horizontalDpi="180" verticalDpi="18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WEDEC CO.,LTD</dc:creator>
  <cp:keywords/>
  <dc:description/>
  <cp:lastModifiedBy>MomMam</cp:lastModifiedBy>
  <cp:lastPrinted>2004-08-09T01:55:42Z</cp:lastPrinted>
  <dcterms:created xsi:type="dcterms:W3CDTF">1999-02-26T08:25:17Z</dcterms:created>
  <dcterms:modified xsi:type="dcterms:W3CDTF">2005-02-14T06:56:45Z</dcterms:modified>
  <cp:category/>
  <cp:version/>
  <cp:contentType/>
  <cp:contentStatus/>
</cp:coreProperties>
</file>